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09"/>
  <workbookPr/>
  <mc:AlternateContent xmlns:mc="http://schemas.openxmlformats.org/markup-compatibility/2006">
    <mc:Choice Requires="x15">
      <x15ac:absPath xmlns:x15ac="http://schemas.microsoft.com/office/spreadsheetml/2010/11/ac" url="H:\★2019　USB\23伊勢フェス\"/>
    </mc:Choice>
  </mc:AlternateContent>
  <xr:revisionPtr revIDLastSave="0" documentId="8_{A4EAA357-C816-E14E-9EC5-2E05C5F9007E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1日目" sheetId="1" r:id="rId1"/>
    <sheet name="2日目" sheetId="2" r:id="rId2"/>
    <sheet name="3日目(1)" sheetId="5" r:id="rId3"/>
    <sheet name="3日目(2)" sheetId="15" r:id="rId4"/>
    <sheet name="予選L" sheetId="8" r:id="rId5"/>
    <sheet name="作業用" sheetId="6" r:id="rId6"/>
    <sheet name="メントレ日程" sheetId="14" r:id="rId7"/>
  </sheets>
  <definedNames>
    <definedName name="_xlnm.Print_Area" localSheetId="0">'1日目'!$A$1:$V$19</definedName>
    <definedName name="_xlnm.Print_Area" localSheetId="1">'2日目'!$A$1:$U$31</definedName>
    <definedName name="_xlnm.Print_Area" localSheetId="2">'3日目(1)'!$A$1:$W$44</definedName>
    <definedName name="_xlnm.Print_Area" localSheetId="3">'3日目(2)'!$A$1:$W$45</definedName>
    <definedName name="_xlnm.Print_Area" localSheetId="5">作業用!$A$1:$AO$19</definedName>
    <definedName name="_xlnm.Print_Area" localSheetId="4">予選L!$A$1:$AE$28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5" i="8" l="1"/>
  <c r="P4" i="8"/>
  <c r="T6" i="8"/>
  <c r="T5" i="8"/>
  <c r="T4" i="8"/>
  <c r="T3" i="8"/>
  <c r="P3" i="8"/>
  <c r="L3" i="8"/>
  <c r="W5" i="8"/>
  <c r="W4" i="8"/>
  <c r="U4" i="8"/>
  <c r="W6" i="8"/>
  <c r="U5" i="8"/>
  <c r="Q4" i="8"/>
  <c r="O3" i="8"/>
  <c r="M3" i="8"/>
  <c r="Q3" i="8"/>
  <c r="S3" i="8"/>
  <c r="S4" i="8"/>
  <c r="O4" i="8"/>
  <c r="M4" i="8"/>
  <c r="L4" i="8"/>
  <c r="U6" i="8"/>
  <c r="U3" i="8"/>
  <c r="W3" i="8"/>
  <c r="S5" i="8"/>
  <c r="Q5" i="8"/>
  <c r="I3" i="8"/>
  <c r="K3" i="8"/>
  <c r="R1" i="15"/>
  <c r="A1" i="14"/>
  <c r="AM13" i="6"/>
  <c r="AM14" i="6"/>
  <c r="AM15" i="6"/>
  <c r="AM16" i="6"/>
  <c r="AM17" i="6"/>
  <c r="AM18" i="6"/>
  <c r="AM19" i="6"/>
  <c r="AM4" i="6"/>
  <c r="AM5" i="6"/>
  <c r="AM7" i="6"/>
  <c r="AM8" i="6"/>
  <c r="AM9" i="6"/>
  <c r="AM10" i="6"/>
  <c r="AM11" i="6"/>
  <c r="AM12" i="6"/>
  <c r="H3" i="8"/>
  <c r="U9" i="6"/>
  <c r="T9" i="6"/>
  <c r="U19" i="6"/>
  <c r="T19" i="6"/>
  <c r="U17" i="6"/>
  <c r="T17" i="6"/>
  <c r="T8" i="6"/>
  <c r="E24" i="2"/>
  <c r="E8" i="2"/>
  <c r="Q19" i="6"/>
  <c r="P19" i="6"/>
  <c r="M19" i="6"/>
  <c r="L19" i="6"/>
  <c r="M18" i="6"/>
  <c r="L18" i="6"/>
  <c r="Y18" i="6"/>
  <c r="X18" i="6"/>
  <c r="Y17" i="6"/>
  <c r="X17" i="6"/>
  <c r="Q17" i="6"/>
  <c r="P17" i="6"/>
  <c r="M17" i="6"/>
  <c r="L17" i="6"/>
  <c r="Y16" i="6"/>
  <c r="X16" i="6"/>
  <c r="Q16" i="6"/>
  <c r="P16" i="6"/>
  <c r="L16" i="6"/>
  <c r="Q15" i="6"/>
  <c r="P15" i="6"/>
  <c r="M15" i="6"/>
  <c r="L15" i="6"/>
  <c r="Y15" i="6"/>
  <c r="X15" i="6"/>
  <c r="U14" i="6"/>
  <c r="T14" i="6"/>
  <c r="Q14" i="6"/>
  <c r="P14" i="6"/>
  <c r="M14" i="6"/>
  <c r="L14" i="6"/>
  <c r="P13" i="6"/>
  <c r="Y12" i="6"/>
  <c r="X12" i="6"/>
  <c r="U12" i="6"/>
  <c r="T12" i="6"/>
  <c r="Q12" i="6"/>
  <c r="P12" i="6"/>
  <c r="M12" i="6"/>
  <c r="L12" i="6"/>
  <c r="Q11" i="6"/>
  <c r="P11" i="6"/>
  <c r="M11" i="6"/>
  <c r="L11" i="6"/>
  <c r="Y10" i="6"/>
  <c r="X10" i="6"/>
  <c r="Y9" i="6"/>
  <c r="Y11" i="6"/>
  <c r="X9" i="6"/>
  <c r="X11" i="6"/>
  <c r="Q9" i="6"/>
  <c r="P9" i="6"/>
  <c r="M6" i="6"/>
  <c r="L6" i="6"/>
  <c r="M5" i="6"/>
  <c r="L5" i="6"/>
  <c r="Q4" i="6"/>
  <c r="P4" i="6"/>
  <c r="T5" i="6"/>
  <c r="U5" i="6"/>
  <c r="Q5" i="6"/>
  <c r="P5" i="6"/>
  <c r="Q10" i="6"/>
  <c r="P10" i="6"/>
  <c r="P26" i="2"/>
  <c r="E11" i="2"/>
  <c r="O15" i="1"/>
  <c r="O13" i="2"/>
  <c r="U13" i="2"/>
  <c r="AA9" i="6"/>
  <c r="AA11" i="6"/>
  <c r="Q13" i="6"/>
  <c r="U17" i="1"/>
  <c r="S14" i="6"/>
  <c r="P17" i="1"/>
  <c r="R14" i="6"/>
  <c r="U16" i="1"/>
  <c r="S11" i="6"/>
  <c r="P16" i="1"/>
  <c r="R11" i="6"/>
  <c r="U15" i="1"/>
  <c r="S5" i="6"/>
  <c r="P15" i="1"/>
  <c r="R5" i="6"/>
  <c r="R17" i="6"/>
  <c r="S17" i="6"/>
  <c r="R4" i="6"/>
  <c r="S4" i="6"/>
  <c r="E25" i="2"/>
  <c r="V5" i="6"/>
  <c r="J28" i="2"/>
  <c r="P13" i="2"/>
  <c r="Z9" i="6"/>
  <c r="Z11" i="6"/>
  <c r="R1" i="5"/>
  <c r="R1" i="2"/>
  <c r="R1" i="1"/>
  <c r="Y19" i="6"/>
  <c r="X19" i="6"/>
  <c r="Y14" i="6"/>
  <c r="X14" i="6"/>
  <c r="Y13" i="6"/>
  <c r="X13" i="6"/>
  <c r="U11" i="6"/>
  <c r="T11" i="6"/>
  <c r="U10" i="6"/>
  <c r="T10" i="6"/>
  <c r="Y8" i="6"/>
  <c r="X8" i="6"/>
  <c r="U8" i="6"/>
  <c r="Y4" i="6"/>
  <c r="X4" i="6"/>
  <c r="Y7" i="6"/>
  <c r="X7" i="6"/>
  <c r="U7" i="6"/>
  <c r="T7" i="6"/>
  <c r="U4" i="6"/>
  <c r="T4" i="6"/>
  <c r="U6" i="6"/>
  <c r="T6" i="6"/>
  <c r="U15" i="6"/>
  <c r="T15" i="6"/>
  <c r="U13" i="6"/>
  <c r="T13" i="6"/>
  <c r="T16" i="6"/>
  <c r="U16" i="6"/>
  <c r="U18" i="6"/>
  <c r="T18" i="6"/>
  <c r="Y6" i="6"/>
  <c r="X6" i="6"/>
  <c r="Y5" i="6"/>
  <c r="X5" i="6"/>
  <c r="Y3" i="6"/>
  <c r="X3" i="6"/>
  <c r="U3" i="6"/>
  <c r="T3" i="6"/>
  <c r="Q18" i="6"/>
  <c r="P18" i="6"/>
  <c r="E17" i="1"/>
  <c r="R16" i="6"/>
  <c r="M16" i="6"/>
  <c r="M13" i="6"/>
  <c r="L13" i="6"/>
  <c r="M10" i="6"/>
  <c r="L10" i="6"/>
  <c r="M9" i="6"/>
  <c r="L9" i="6"/>
  <c r="Q8" i="6"/>
  <c r="P8" i="6"/>
  <c r="M8" i="6"/>
  <c r="L8" i="6"/>
  <c r="Q7" i="6"/>
  <c r="P7" i="6"/>
  <c r="M7" i="6"/>
  <c r="L7" i="6"/>
  <c r="Q6" i="6"/>
  <c r="P6" i="6"/>
  <c r="M4" i="6"/>
  <c r="L4" i="6"/>
  <c r="Q3" i="6"/>
  <c r="P3" i="6"/>
  <c r="M3" i="6"/>
  <c r="L3" i="6"/>
  <c r="R15" i="6"/>
  <c r="U29" i="2"/>
  <c r="J29" i="2"/>
  <c r="AA16" i="6"/>
  <c r="D29" i="2"/>
  <c r="D28" i="2"/>
  <c r="O29" i="2"/>
  <c r="O28" i="2"/>
  <c r="O25" i="2"/>
  <c r="O24" i="2"/>
  <c r="D25" i="2"/>
  <c r="D24" i="2"/>
  <c r="O14" i="2"/>
  <c r="O10" i="2"/>
  <c r="O9" i="2"/>
  <c r="D10" i="2"/>
  <c r="D12" i="2"/>
  <c r="D14" i="2"/>
  <c r="D15" i="2"/>
  <c r="D9" i="2"/>
  <c r="U28" i="2"/>
  <c r="U27" i="2"/>
  <c r="U26" i="2"/>
  <c r="U25" i="2"/>
  <c r="W16" i="6"/>
  <c r="U24" i="2"/>
  <c r="J27" i="2"/>
  <c r="J25" i="2"/>
  <c r="W5" i="6"/>
  <c r="J24" i="2"/>
  <c r="P29" i="2"/>
  <c r="P28" i="2"/>
  <c r="P27" i="2"/>
  <c r="P25" i="2"/>
  <c r="V16" i="6"/>
  <c r="P24" i="2"/>
  <c r="E29" i="2"/>
  <c r="Z16" i="6"/>
  <c r="E28" i="2"/>
  <c r="E27" i="2"/>
  <c r="U14" i="2"/>
  <c r="U10" i="2"/>
  <c r="U9" i="2"/>
  <c r="P14" i="2"/>
  <c r="P12" i="2"/>
  <c r="P10" i="2"/>
  <c r="P9" i="2"/>
  <c r="J15" i="2"/>
  <c r="E15" i="2"/>
  <c r="J14" i="2"/>
  <c r="AA10" i="6"/>
  <c r="E14" i="2"/>
  <c r="Z10" i="6"/>
  <c r="J12" i="2"/>
  <c r="E12" i="2"/>
  <c r="J10" i="2"/>
  <c r="W9" i="6"/>
  <c r="E10" i="2"/>
  <c r="V9" i="6"/>
  <c r="J9" i="2"/>
  <c r="E9" i="2"/>
  <c r="D15" i="1"/>
  <c r="O8" i="1"/>
  <c r="O7" i="1"/>
  <c r="O6" i="1"/>
  <c r="O5" i="1"/>
  <c r="D10" i="1"/>
  <c r="D8" i="1"/>
  <c r="D7" i="1"/>
  <c r="D6" i="1"/>
  <c r="D5" i="1"/>
  <c r="J7" i="1"/>
  <c r="O11" i="6"/>
  <c r="E7" i="1"/>
  <c r="N11" i="6"/>
  <c r="J17" i="1"/>
  <c r="J16" i="1"/>
  <c r="J15" i="1"/>
  <c r="E16" i="1"/>
  <c r="E15" i="1"/>
  <c r="U9" i="1"/>
  <c r="U8" i="1"/>
  <c r="U7" i="1"/>
  <c r="O12" i="6"/>
  <c r="U6" i="1"/>
  <c r="U5" i="1"/>
  <c r="P9" i="1"/>
  <c r="R19" i="6"/>
  <c r="P8" i="1"/>
  <c r="P7" i="1"/>
  <c r="N12" i="6"/>
  <c r="P6" i="1"/>
  <c r="P5" i="1"/>
  <c r="J10" i="1"/>
  <c r="E10" i="1"/>
  <c r="J9" i="1"/>
  <c r="S13" i="6"/>
  <c r="J8" i="1"/>
  <c r="J6" i="1"/>
  <c r="J5" i="1"/>
  <c r="E9" i="1"/>
  <c r="R13" i="6"/>
  <c r="E8" i="1"/>
  <c r="E6" i="1"/>
  <c r="E5" i="1"/>
  <c r="N4" i="6"/>
  <c r="W17" i="6"/>
  <c r="W19" i="6"/>
  <c r="V17" i="6"/>
  <c r="V19" i="6"/>
  <c r="W8" i="6"/>
  <c r="V8" i="6"/>
  <c r="S10" i="6"/>
  <c r="S19" i="6"/>
  <c r="N18" i="6"/>
  <c r="N19" i="6"/>
  <c r="O18" i="6"/>
  <c r="O19" i="6"/>
  <c r="Z17" i="6"/>
  <c r="Z18" i="6"/>
  <c r="AA17" i="6"/>
  <c r="AA18" i="6"/>
  <c r="O16" i="6"/>
  <c r="O17" i="6"/>
  <c r="N16" i="6"/>
  <c r="N17" i="6"/>
  <c r="S15" i="6"/>
  <c r="S16" i="6"/>
  <c r="N14" i="6"/>
  <c r="N15" i="6"/>
  <c r="O14" i="6"/>
  <c r="O15" i="6"/>
  <c r="Z12" i="6"/>
  <c r="Z15" i="6"/>
  <c r="AA12" i="6"/>
  <c r="AA15" i="6"/>
  <c r="W12" i="6"/>
  <c r="W14" i="6"/>
  <c r="V12" i="6"/>
  <c r="V14" i="6"/>
  <c r="R9" i="6"/>
  <c r="R12" i="6"/>
  <c r="S9" i="6"/>
  <c r="S12" i="6"/>
  <c r="O5" i="6"/>
  <c r="O6" i="6"/>
  <c r="N5" i="6"/>
  <c r="N6" i="6"/>
  <c r="R10" i="6"/>
  <c r="AA19" i="6"/>
  <c r="Z19" i="6"/>
  <c r="Z13" i="6"/>
  <c r="Z14" i="6"/>
  <c r="AA13" i="6"/>
  <c r="AA14" i="6"/>
  <c r="V10" i="6"/>
  <c r="V11" i="6"/>
  <c r="W10" i="6"/>
  <c r="W11" i="6"/>
  <c r="AA8" i="6"/>
  <c r="Z8" i="6"/>
  <c r="Z7" i="6"/>
  <c r="Z4" i="6"/>
  <c r="AA7" i="6"/>
  <c r="AA4" i="6"/>
  <c r="V7" i="6"/>
  <c r="W7" i="6"/>
  <c r="W6" i="6"/>
  <c r="W4" i="6"/>
  <c r="V6" i="6"/>
  <c r="V4" i="6"/>
  <c r="W13" i="6"/>
  <c r="W15" i="6"/>
  <c r="V13" i="6"/>
  <c r="V15" i="6"/>
  <c r="V18" i="6"/>
  <c r="W18" i="6"/>
  <c r="V3" i="6"/>
  <c r="Z6" i="6"/>
  <c r="W3" i="6"/>
  <c r="AA6" i="6"/>
  <c r="AA3" i="6"/>
  <c r="AA5" i="6"/>
  <c r="Z3" i="6"/>
  <c r="Z5" i="6"/>
  <c r="S18" i="6"/>
  <c r="R18" i="6"/>
  <c r="O13" i="6"/>
  <c r="N13" i="6"/>
  <c r="O8" i="6"/>
  <c r="N8" i="6"/>
  <c r="O9" i="6"/>
  <c r="O10" i="6"/>
  <c r="N9" i="6"/>
  <c r="N10" i="6"/>
  <c r="S8" i="6"/>
  <c r="R8" i="6"/>
  <c r="S6" i="6"/>
  <c r="S7" i="6"/>
  <c r="R6" i="6"/>
  <c r="R7" i="6"/>
  <c r="S3" i="6"/>
  <c r="O7" i="6"/>
  <c r="R3" i="6"/>
  <c r="N7" i="6"/>
  <c r="O3" i="6"/>
  <c r="O4" i="6"/>
  <c r="N3" i="6"/>
</calcChain>
</file>

<file path=xl/sharedStrings.xml><?xml version="1.0" encoding="utf-8"?>
<sst xmlns="http://schemas.openxmlformats.org/spreadsheetml/2006/main" count="1025" uniqueCount="321">
  <si>
    <t>時間</t>
    <rPh sb="0" eb="2">
      <t>ジカン</t>
    </rPh>
    <phoneticPr fontId="1"/>
  </si>
  <si>
    <t>対戦</t>
    <rPh sb="0" eb="2">
      <t>タイセン</t>
    </rPh>
    <phoneticPr fontId="1"/>
  </si>
  <si>
    <t>ＶＳ</t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</si>
  <si>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</si>
  <si>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</si>
  <si>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</si>
  <si>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</si>
  <si>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</si>
  <si>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</si>
  <si>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</si>
  <si>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Bピッチ（人工芝）18：00終了</t>
    <rPh sb="5" eb="7">
      <t>ジンコウ</t>
    </rPh>
    <rPh sb="7" eb="8">
      <t>シバ</t>
    </rPh>
    <rPh sb="14" eb="16">
      <t>シュウリョウ</t>
    </rPh>
    <phoneticPr fontId="1"/>
  </si>
  <si>
    <t>Aピッチ（人工芝）　18：00終了</t>
    <rPh sb="5" eb="7">
      <t>ジンコウ</t>
    </rPh>
    <rPh sb="7" eb="8">
      <t>シバ</t>
    </rPh>
    <rPh sb="15" eb="17">
      <t>シュウリョウ</t>
    </rPh>
    <phoneticPr fontId="1"/>
  </si>
  <si>
    <t>　　　　Aピッチ(人工芝）　19：00終了</t>
    <rPh sb="9" eb="11">
      <t>ジンコウ</t>
    </rPh>
    <rPh sb="11" eb="12">
      <t>シバ</t>
    </rPh>
    <rPh sb="19" eb="21">
      <t>シュウリョウ</t>
    </rPh>
    <phoneticPr fontId="1"/>
  </si>
  <si>
    <t>　　　Ｂピッチ(人工芝）　18：00終了</t>
    <phoneticPr fontId="1"/>
  </si>
  <si>
    <t>　　　　Cピッチ(人工芝）　19:00終了</t>
    <rPh sb="9" eb="11">
      <t>ジンコウ</t>
    </rPh>
    <rPh sb="11" eb="12">
      <t>シバ</t>
    </rPh>
    <rPh sb="19" eb="21">
      <t>シュウリョウ</t>
    </rPh>
    <phoneticPr fontId="1"/>
  </si>
  <si>
    <t>⑧</t>
    <phoneticPr fontId="1"/>
  </si>
  <si>
    <t>Cピッチ（人工芝）　18：00終了</t>
    <rPh sb="5" eb="7">
      <t>ジンコウ</t>
    </rPh>
    <rPh sb="7" eb="8">
      <t>シバ</t>
    </rPh>
    <rPh sb="15" eb="17">
      <t>シュウリョウ</t>
    </rPh>
    <phoneticPr fontId="1"/>
  </si>
  <si>
    <t>Dピッチ（人工芝）1７：00終了</t>
    <rPh sb="5" eb="7">
      <t>ジンコウ</t>
    </rPh>
    <rPh sb="7" eb="8">
      <t>シバ</t>
    </rPh>
    <rPh sb="14" eb="16">
      <t>シュウリョウ</t>
    </rPh>
    <phoneticPr fontId="1"/>
  </si>
  <si>
    <t>Eピッチ（天然芝）　18：00終了</t>
    <rPh sb="5" eb="7">
      <t>テンネン</t>
    </rPh>
    <rPh sb="7" eb="8">
      <t>シバ</t>
    </rPh>
    <rPh sb="15" eb="17">
      <t>シュウリョウ</t>
    </rPh>
    <phoneticPr fontId="1"/>
  </si>
  <si>
    <t>⑤</t>
  </si>
  <si>
    <t>A1</t>
    <phoneticPr fontId="1"/>
  </si>
  <si>
    <t>A3</t>
  </si>
  <si>
    <t>A4</t>
  </si>
  <si>
    <t>B1</t>
    <phoneticPr fontId="1"/>
  </si>
  <si>
    <t>B3</t>
  </si>
  <si>
    <t>B4</t>
  </si>
  <si>
    <t>C1</t>
    <phoneticPr fontId="1"/>
  </si>
  <si>
    <t>C3</t>
  </si>
  <si>
    <t>D1</t>
    <phoneticPr fontId="1"/>
  </si>
  <si>
    <t>D2</t>
  </si>
  <si>
    <t>D3</t>
  </si>
  <si>
    <t>尾張フットボールクラブレディース(愛知県)</t>
    <rPh sb="0" eb="2">
      <t>オワリ</t>
    </rPh>
    <rPh sb="17" eb="20">
      <t>アイチケン</t>
    </rPh>
    <phoneticPr fontId="1"/>
  </si>
  <si>
    <t>RESC　GIRLS　U-14(大阪府)</t>
    <rPh sb="16" eb="19">
      <t>オオサカフ</t>
    </rPh>
    <phoneticPr fontId="1"/>
  </si>
  <si>
    <t>京都精華学園中学校(京都府)</t>
    <rPh sb="0" eb="4">
      <t>キョウトセイカ</t>
    </rPh>
    <rPh sb="4" eb="9">
      <t>ガクエンチュウガッコウ</t>
    </rPh>
    <rPh sb="10" eb="13">
      <t>キョウトフ</t>
    </rPh>
    <phoneticPr fontId="1"/>
  </si>
  <si>
    <t>MIOびわこ滋賀レディースＵ-15(滋賀県)</t>
    <rPh sb="6" eb="8">
      <t>シガ</t>
    </rPh>
    <rPh sb="18" eb="21">
      <t>シガケン</t>
    </rPh>
    <phoneticPr fontId="1"/>
  </si>
  <si>
    <t>CANACRAVOFCアズーリ(千葉県)</t>
    <rPh sb="16" eb="19">
      <t>チバケン</t>
    </rPh>
    <phoneticPr fontId="1"/>
  </si>
  <si>
    <t>白岡SCL(埼玉県)</t>
    <rPh sb="0" eb="5">
      <t>シラオカscl</t>
    </rPh>
    <rPh sb="6" eb="9">
      <t>サイタマケン</t>
    </rPh>
    <phoneticPr fontId="1"/>
  </si>
  <si>
    <t>東海大翔洋中等部(静岡県)</t>
    <rPh sb="0" eb="5">
      <t>トウカイダイショウヨウ</t>
    </rPh>
    <rPh sb="5" eb="8">
      <t>チュウトウブ</t>
    </rPh>
    <rPh sb="9" eb="12">
      <t>シズオカケン</t>
    </rPh>
    <phoneticPr fontId="1"/>
  </si>
  <si>
    <t>おおつヴィクトリーズSC(滋賀県)</t>
    <rPh sb="13" eb="16">
      <t>シガケン</t>
    </rPh>
    <phoneticPr fontId="1"/>
  </si>
  <si>
    <t>白岡SCL　Ｕ-15(埼玉県)</t>
    <rPh sb="0" eb="5">
      <t>シラオカscl</t>
    </rPh>
    <rPh sb="11" eb="14">
      <t>サイタマケン</t>
    </rPh>
    <phoneticPr fontId="1"/>
  </si>
  <si>
    <t>FCヴィトーリア(大阪府)</t>
    <rPh sb="9" eb="12">
      <t>オオサカフ</t>
    </rPh>
    <phoneticPr fontId="1"/>
  </si>
  <si>
    <t>バニーズ京都SC　flaps　U-15(京都府)</t>
    <rPh sb="4" eb="6">
      <t>キョウト</t>
    </rPh>
    <rPh sb="20" eb="23">
      <t>キョウトフ</t>
    </rPh>
    <phoneticPr fontId="1"/>
  </si>
  <si>
    <t>１FC川越水上公園メニーナ(埼玉県)</t>
    <rPh sb="3" eb="9">
      <t>カワゴエスイジョウコウエン</t>
    </rPh>
    <rPh sb="14" eb="17">
      <t>サイタマケン</t>
    </rPh>
    <phoneticPr fontId="1"/>
  </si>
  <si>
    <t>F.C.ENFINI ROSA(岐阜県)</t>
    <rPh sb="16" eb="19">
      <t>ギフケン</t>
    </rPh>
    <phoneticPr fontId="1"/>
  </si>
  <si>
    <t>GRAMADO　FC　TOKINAN(埼玉県)</t>
    <phoneticPr fontId="1"/>
  </si>
  <si>
    <t>CANACRAVOFCセレソン（千葉県）</t>
    <phoneticPr fontId="1"/>
  </si>
  <si>
    <t>日帰り</t>
    <rPh sb="0" eb="2">
      <t>ヒガエ</t>
    </rPh>
    <phoneticPr fontId="1"/>
  </si>
  <si>
    <t>尾張FC</t>
    <phoneticPr fontId="1"/>
  </si>
  <si>
    <t>RESCU-14</t>
    <phoneticPr fontId="1"/>
  </si>
  <si>
    <t>京都精華中</t>
    <rPh sb="4" eb="5">
      <t>チュウ</t>
    </rPh>
    <phoneticPr fontId="1"/>
  </si>
  <si>
    <t>TOKINAN</t>
    <phoneticPr fontId="1"/>
  </si>
  <si>
    <t>白岡SCL</t>
    <phoneticPr fontId="1"/>
  </si>
  <si>
    <t>翔洋中</t>
    <phoneticPr fontId="1"/>
  </si>
  <si>
    <t>RESC　GIRLS　U-15(大阪府)</t>
    <phoneticPr fontId="1"/>
  </si>
  <si>
    <t>RESC　U-15</t>
    <phoneticPr fontId="1"/>
  </si>
  <si>
    <t>おおつ</t>
    <phoneticPr fontId="1"/>
  </si>
  <si>
    <t>白岡　Ｕ-15</t>
    <phoneticPr fontId="1"/>
  </si>
  <si>
    <t>豊田レディース</t>
    <phoneticPr fontId="1"/>
  </si>
  <si>
    <t>ヴィトーリア</t>
    <phoneticPr fontId="1"/>
  </si>
  <si>
    <t>１FC川越</t>
    <phoneticPr fontId="1"/>
  </si>
  <si>
    <t xml:space="preserve">ENFINI </t>
    <phoneticPr fontId="1"/>
  </si>
  <si>
    <t>MIOびわこ</t>
    <phoneticPr fontId="1"/>
  </si>
  <si>
    <t>A2</t>
    <phoneticPr fontId="1"/>
  </si>
  <si>
    <t>A5</t>
    <phoneticPr fontId="1"/>
  </si>
  <si>
    <t>B5</t>
    <phoneticPr fontId="1"/>
  </si>
  <si>
    <t>B2</t>
    <phoneticPr fontId="1"/>
  </si>
  <si>
    <t>C2</t>
    <phoneticPr fontId="1"/>
  </si>
  <si>
    <t>C4</t>
    <phoneticPr fontId="1"/>
  </si>
  <si>
    <t>D4</t>
    <phoneticPr fontId="1"/>
  </si>
  <si>
    <t>豊田レディースフットボールクラブ(愛知県)</t>
    <phoneticPr fontId="1"/>
  </si>
  <si>
    <t>A組</t>
    <rPh sb="1" eb="2">
      <t>クミ</t>
    </rPh>
    <phoneticPr fontId="1"/>
  </si>
  <si>
    <t>B組</t>
    <rPh sb="1" eb="2">
      <t>クミ</t>
    </rPh>
    <phoneticPr fontId="1"/>
  </si>
  <si>
    <t>C組</t>
    <rPh sb="1" eb="2">
      <t>クミ</t>
    </rPh>
    <phoneticPr fontId="1"/>
  </si>
  <si>
    <t>D組</t>
    <rPh sb="1" eb="2">
      <t>クミ</t>
    </rPh>
    <phoneticPr fontId="1"/>
  </si>
  <si>
    <t>B戦</t>
    <rPh sb="1" eb="2">
      <t>セン</t>
    </rPh>
    <phoneticPr fontId="1"/>
  </si>
  <si>
    <t>A1位</t>
    <rPh sb="2" eb="3">
      <t>イ</t>
    </rPh>
    <phoneticPr fontId="1"/>
  </si>
  <si>
    <t>A2位</t>
    <rPh sb="2" eb="3">
      <t>イ</t>
    </rPh>
    <phoneticPr fontId="1"/>
  </si>
  <si>
    <t>A3位</t>
    <rPh sb="2" eb="3">
      <t>イ</t>
    </rPh>
    <phoneticPr fontId="1"/>
  </si>
  <si>
    <t>A4位</t>
    <rPh sb="2" eb="3">
      <t>イ</t>
    </rPh>
    <phoneticPr fontId="1"/>
  </si>
  <si>
    <t>A5位</t>
    <rPh sb="2" eb="3">
      <t>イ</t>
    </rPh>
    <phoneticPr fontId="1"/>
  </si>
  <si>
    <t>B戦</t>
    <phoneticPr fontId="1"/>
  </si>
  <si>
    <t>D2位</t>
    <rPh sb="2" eb="3">
      <t>イ</t>
    </rPh>
    <phoneticPr fontId="1"/>
  </si>
  <si>
    <t>D3位</t>
    <rPh sb="2" eb="3">
      <t>イ</t>
    </rPh>
    <phoneticPr fontId="1"/>
  </si>
  <si>
    <t>B3位</t>
    <rPh sb="2" eb="3">
      <t>イ</t>
    </rPh>
    <phoneticPr fontId="1"/>
  </si>
  <si>
    <t>C3位</t>
    <rPh sb="2" eb="3">
      <t>イ</t>
    </rPh>
    <phoneticPr fontId="1"/>
  </si>
  <si>
    <t>B戦
25分</t>
    <rPh sb="5" eb="6">
      <t>フン</t>
    </rPh>
    <phoneticPr fontId="1"/>
  </si>
  <si>
    <t>準決
vs</t>
    <rPh sb="0" eb="2">
      <t>ジュンケツ</t>
    </rPh>
    <phoneticPr fontId="1"/>
  </si>
  <si>
    <t>3位決
vs</t>
    <rPh sb="1" eb="2">
      <t>イ</t>
    </rPh>
    <rPh sb="2" eb="3">
      <t>ケッ</t>
    </rPh>
    <phoneticPr fontId="1"/>
  </si>
  <si>
    <t>決勝
vs</t>
    <rPh sb="0" eb="2">
      <t>ケッショウ</t>
    </rPh>
    <phoneticPr fontId="1"/>
  </si>
  <si>
    <t>Aピッチ
④勝</t>
    <rPh sb="6" eb="7">
      <t>マサル</t>
    </rPh>
    <phoneticPr fontId="1"/>
  </si>
  <si>
    <t>Bピッチ
④勝</t>
    <rPh sb="6" eb="7">
      <t>マサル</t>
    </rPh>
    <phoneticPr fontId="1"/>
  </si>
  <si>
    <t>Aピッチ
④負</t>
    <rPh sb="6" eb="7">
      <t>マ</t>
    </rPh>
    <phoneticPr fontId="1"/>
  </si>
  <si>
    <t>Bピッチ
④負</t>
    <rPh sb="6" eb="7">
      <t>マ</t>
    </rPh>
    <phoneticPr fontId="1"/>
  </si>
  <si>
    <t>準々決
vs</t>
    <rPh sb="0" eb="1">
      <t>ジュン</t>
    </rPh>
    <rPh sb="2" eb="3">
      <t>ケッ</t>
    </rPh>
    <phoneticPr fontId="1"/>
  </si>
  <si>
    <t>4,5位L
vs</t>
    <rPh sb="3" eb="4">
      <t>イ</t>
    </rPh>
    <phoneticPr fontId="1"/>
  </si>
  <si>
    <t>Aピッチ
②勝</t>
    <rPh sb="6" eb="7">
      <t>マサル</t>
    </rPh>
    <phoneticPr fontId="1"/>
  </si>
  <si>
    <t>Cピッチ
②勝</t>
    <rPh sb="6" eb="7">
      <t>マサル</t>
    </rPh>
    <phoneticPr fontId="1"/>
  </si>
  <si>
    <t>Bピッチ
②勝</t>
    <rPh sb="6" eb="7">
      <t>マサル</t>
    </rPh>
    <phoneticPr fontId="1"/>
  </si>
  <si>
    <t>Dピッチ
②勝</t>
    <rPh sb="6" eb="7">
      <t>マサル</t>
    </rPh>
    <phoneticPr fontId="1"/>
  </si>
  <si>
    <t>C1位</t>
    <rPh sb="2" eb="3">
      <t>イ</t>
    </rPh>
    <phoneticPr fontId="1"/>
  </si>
  <si>
    <t>B2位</t>
    <rPh sb="2" eb="3">
      <t>イ</t>
    </rPh>
    <phoneticPr fontId="1"/>
  </si>
  <si>
    <t>B4位</t>
    <rPh sb="2" eb="3">
      <t>イ</t>
    </rPh>
    <phoneticPr fontId="1"/>
  </si>
  <si>
    <t>C4位</t>
    <rPh sb="2" eb="3">
      <t>イ</t>
    </rPh>
    <phoneticPr fontId="1"/>
  </si>
  <si>
    <t>D4位</t>
    <rPh sb="2" eb="3">
      <t>イ</t>
    </rPh>
    <phoneticPr fontId="1"/>
  </si>
  <si>
    <t>B1位</t>
    <rPh sb="2" eb="3">
      <t>イ</t>
    </rPh>
    <phoneticPr fontId="1"/>
  </si>
  <si>
    <t>D1位</t>
    <rPh sb="2" eb="3">
      <t>イ</t>
    </rPh>
    <phoneticPr fontId="1"/>
  </si>
  <si>
    <t>C2位</t>
    <rPh sb="2" eb="3">
      <t>イ</t>
    </rPh>
    <phoneticPr fontId="1"/>
  </si>
  <si>
    <r>
      <rPr>
        <b/>
        <sz val="8"/>
        <color theme="1"/>
        <rFont val="ＭＳ Ｐゴシック"/>
        <family val="3"/>
        <charset val="128"/>
        <scheme val="minor"/>
      </rPr>
      <t>5～8位戦</t>
    </r>
    <r>
      <rPr>
        <b/>
        <sz val="10"/>
        <color theme="1"/>
        <rFont val="ＭＳ Ｐゴシック"/>
        <family val="3"/>
        <charset val="128"/>
        <scheme val="minor"/>
      </rPr>
      <t xml:space="preserve">
vs</t>
    </r>
    <rPh sb="3" eb="4">
      <t>イ</t>
    </rPh>
    <rPh sb="4" eb="5">
      <t>セン</t>
    </rPh>
    <phoneticPr fontId="1"/>
  </si>
  <si>
    <t>Aピッチ
②負</t>
    <rPh sb="6" eb="7">
      <t>マ</t>
    </rPh>
    <phoneticPr fontId="1"/>
  </si>
  <si>
    <t>Cピッチ
②負</t>
    <rPh sb="6" eb="7">
      <t>マ</t>
    </rPh>
    <phoneticPr fontId="1"/>
  </si>
  <si>
    <t>Bピッチ
②負</t>
    <rPh sb="6" eb="7">
      <t>マ</t>
    </rPh>
    <phoneticPr fontId="1"/>
  </si>
  <si>
    <t>Dピッチ
②負</t>
    <rPh sb="6" eb="7">
      <t>マ</t>
    </rPh>
    <phoneticPr fontId="1"/>
  </si>
  <si>
    <t>5位決
vs</t>
    <rPh sb="1" eb="2">
      <t>イ</t>
    </rPh>
    <rPh sb="2" eb="3">
      <t>ケッ</t>
    </rPh>
    <phoneticPr fontId="1"/>
  </si>
  <si>
    <t>7位決
vs</t>
    <rPh sb="1" eb="2">
      <t>イ</t>
    </rPh>
    <rPh sb="2" eb="3">
      <t>ケッ</t>
    </rPh>
    <phoneticPr fontId="1"/>
  </si>
  <si>
    <t>Cピッチ
④勝</t>
    <rPh sb="6" eb="7">
      <t>マサル</t>
    </rPh>
    <phoneticPr fontId="1"/>
  </si>
  <si>
    <t>Dピッチ
④勝</t>
    <rPh sb="6" eb="7">
      <t>マサル</t>
    </rPh>
    <phoneticPr fontId="1"/>
  </si>
  <si>
    <t>Cピッチ
④負</t>
    <rPh sb="6" eb="7">
      <t>マ</t>
    </rPh>
    <phoneticPr fontId="1"/>
  </si>
  <si>
    <t>Dピッチ
④負</t>
    <rPh sb="6" eb="7">
      <t>マ</t>
    </rPh>
    <phoneticPr fontId="1"/>
  </si>
  <si>
    <t>B戦
25分</t>
    <phoneticPr fontId="1"/>
  </si>
  <si>
    <t>3位Ｌ
vs</t>
    <rPh sb="1" eb="2">
      <t>イ</t>
    </rPh>
    <phoneticPr fontId="1"/>
  </si>
  <si>
    <t>3位L
vs</t>
    <rPh sb="1" eb="2">
      <t>イ</t>
    </rPh>
    <phoneticPr fontId="1"/>
  </si>
  <si>
    <t>D2</t>
    <phoneticPr fontId="1"/>
  </si>
  <si>
    <t>CRAVOFC
セレソン</t>
    <phoneticPr fontId="1"/>
  </si>
  <si>
    <t>CRAVOFC
アズーリ</t>
    <phoneticPr fontId="1"/>
  </si>
  <si>
    <r>
      <rPr>
        <b/>
        <sz val="9"/>
        <color theme="0" tint="-0.499984740745262"/>
        <rFont val="ＭＳ Ｐゴシック"/>
        <family val="3"/>
        <charset val="128"/>
        <scheme val="minor"/>
      </rPr>
      <t xml:space="preserve">B戦
</t>
    </r>
    <r>
      <rPr>
        <b/>
        <sz val="8"/>
        <color theme="0" tint="-0.499984740745262"/>
        <rFont val="ＭＳ Ｐゴシック"/>
        <family val="3"/>
        <charset val="128"/>
        <scheme val="minor"/>
      </rPr>
      <t>ＶＳ</t>
    </r>
    <rPh sb="1" eb="2">
      <t>セン</t>
    </rPh>
    <phoneticPr fontId="1"/>
  </si>
  <si>
    <t>順位</t>
    <rPh sb="0" eb="2">
      <t>ジュンイ</t>
    </rPh>
    <phoneticPr fontId="1"/>
  </si>
  <si>
    <t>A-1</t>
    <phoneticPr fontId="1"/>
  </si>
  <si>
    <t>A-2</t>
    <phoneticPr fontId="1"/>
  </si>
  <si>
    <t>A-3</t>
    <phoneticPr fontId="1"/>
  </si>
  <si>
    <t>A-4</t>
    <phoneticPr fontId="1"/>
  </si>
  <si>
    <t>A-5</t>
    <phoneticPr fontId="1"/>
  </si>
  <si>
    <t>A-6</t>
    <phoneticPr fontId="1"/>
  </si>
  <si>
    <t>B-1</t>
    <phoneticPr fontId="1"/>
  </si>
  <si>
    <t>B-2</t>
    <phoneticPr fontId="1"/>
  </si>
  <si>
    <t>B-3</t>
    <phoneticPr fontId="1"/>
  </si>
  <si>
    <t>B-5</t>
    <phoneticPr fontId="1"/>
  </si>
  <si>
    <t>B-6</t>
    <phoneticPr fontId="1"/>
  </si>
  <si>
    <t>C-1</t>
    <phoneticPr fontId="1"/>
  </si>
  <si>
    <t>D-1</t>
    <phoneticPr fontId="1"/>
  </si>
  <si>
    <t>A-7</t>
    <phoneticPr fontId="1"/>
  </si>
  <si>
    <t>A-8</t>
    <phoneticPr fontId="1"/>
  </si>
  <si>
    <t>A-9</t>
    <phoneticPr fontId="1"/>
  </si>
  <si>
    <t>B-7</t>
    <phoneticPr fontId="1"/>
  </si>
  <si>
    <t>B-8</t>
    <phoneticPr fontId="1"/>
  </si>
  <si>
    <t>C-3</t>
    <phoneticPr fontId="1"/>
  </si>
  <si>
    <t>C-4</t>
    <phoneticPr fontId="1"/>
  </si>
  <si>
    <t>D-3</t>
    <phoneticPr fontId="1"/>
  </si>
  <si>
    <t>神村学園伊賀</t>
    <rPh sb="0" eb="2">
      <t>カミムラ</t>
    </rPh>
    <rPh sb="2" eb="4">
      <t>ガクエン</t>
    </rPh>
    <rPh sb="4" eb="6">
      <t>イガ</t>
    </rPh>
    <phoneticPr fontId="1"/>
  </si>
  <si>
    <t>三重高校</t>
    <rPh sb="0" eb="2">
      <t>ミエ</t>
    </rPh>
    <rPh sb="2" eb="4">
      <t>コウコウ</t>
    </rPh>
    <phoneticPr fontId="1"/>
  </si>
  <si>
    <t>28日泊</t>
    <rPh sb="2" eb="3">
      <t>ヒ</t>
    </rPh>
    <rPh sb="3" eb="4">
      <t>ハク</t>
    </rPh>
    <phoneticPr fontId="1"/>
  </si>
  <si>
    <t>29日泊</t>
    <rPh sb="2" eb="3">
      <t>ヒ</t>
    </rPh>
    <rPh sb="3" eb="4">
      <t>ハク</t>
    </rPh>
    <phoneticPr fontId="1"/>
  </si>
  <si>
    <t>30日泊</t>
    <rPh sb="2" eb="3">
      <t>ヒ</t>
    </rPh>
    <rPh sb="3" eb="4">
      <t>ハク</t>
    </rPh>
    <phoneticPr fontId="1"/>
  </si>
  <si>
    <t>31日泊</t>
    <rPh sb="2" eb="3">
      <t>ヒ</t>
    </rPh>
    <rPh sb="3" eb="4">
      <t>ハク</t>
    </rPh>
    <phoneticPr fontId="1"/>
  </si>
  <si>
    <r>
      <rPr>
        <sz val="9"/>
        <color theme="0" tint="-0.499984740745262"/>
        <rFont val="ＭＳ Ｐゴシック"/>
        <family val="3"/>
        <charset val="128"/>
        <scheme val="minor"/>
      </rPr>
      <t xml:space="preserve">B戦
</t>
    </r>
    <r>
      <rPr>
        <sz val="8"/>
        <color theme="0" tint="-0.499984740745262"/>
        <rFont val="ＭＳ Ｐゴシック"/>
        <family val="3"/>
        <charset val="128"/>
        <scheme val="minor"/>
      </rPr>
      <t>ＶＳ</t>
    </r>
    <rPh sb="1" eb="2">
      <t>セン</t>
    </rPh>
    <phoneticPr fontId="1"/>
  </si>
  <si>
    <t>29日第1試合</t>
    <rPh sb="2" eb="3">
      <t>ヒ</t>
    </rPh>
    <rPh sb="3" eb="4">
      <t>ダイ</t>
    </rPh>
    <rPh sb="5" eb="7">
      <t>シアイ</t>
    </rPh>
    <phoneticPr fontId="1"/>
  </si>
  <si>
    <t>30日第1試合</t>
    <rPh sb="2" eb="3">
      <t>ヒ</t>
    </rPh>
    <rPh sb="3" eb="4">
      <t>ダイ</t>
    </rPh>
    <rPh sb="5" eb="7">
      <t>シアイ</t>
    </rPh>
    <phoneticPr fontId="1"/>
  </si>
  <si>
    <t>30日第2試合</t>
    <rPh sb="2" eb="3">
      <t>ヒ</t>
    </rPh>
    <rPh sb="3" eb="4">
      <t>ダイ</t>
    </rPh>
    <rPh sb="5" eb="7">
      <t>シアイ</t>
    </rPh>
    <phoneticPr fontId="1"/>
  </si>
  <si>
    <t>コート</t>
    <phoneticPr fontId="1"/>
  </si>
  <si>
    <t>対戦相手</t>
    <rPh sb="0" eb="2">
      <t>タイセン</t>
    </rPh>
    <rPh sb="2" eb="4">
      <t>アイテ</t>
    </rPh>
    <phoneticPr fontId="1"/>
  </si>
  <si>
    <t>A</t>
    <phoneticPr fontId="1"/>
  </si>
  <si>
    <t>B</t>
    <phoneticPr fontId="1"/>
  </si>
  <si>
    <t>C</t>
    <phoneticPr fontId="1"/>
  </si>
  <si>
    <t>D</t>
    <phoneticPr fontId="1"/>
  </si>
  <si>
    <t>バニーズ
京都</t>
    <phoneticPr fontId="1"/>
  </si>
  <si>
    <t>CRAVOFC
セレソン</t>
  </si>
  <si>
    <t>30日 TM or B戦</t>
    <rPh sb="2" eb="3">
      <t>ヒ</t>
    </rPh>
    <rPh sb="11" eb="12">
      <t>セン</t>
    </rPh>
    <phoneticPr fontId="1"/>
  </si>
  <si>
    <t xml:space="preserve">備考 </t>
    <rPh sb="0" eb="2">
      <t>ビコウ</t>
    </rPh>
    <phoneticPr fontId="1"/>
  </si>
  <si>
    <t>前泊</t>
    <rPh sb="0" eb="2">
      <t>ゼンパク</t>
    </rPh>
    <phoneticPr fontId="1"/>
  </si>
  <si>
    <t>組合せチーム名</t>
    <rPh sb="0" eb="2">
      <t>クミアワ</t>
    </rPh>
    <rPh sb="6" eb="7">
      <t>メイ</t>
    </rPh>
    <phoneticPr fontId="1"/>
  </si>
  <si>
    <t>参加チーム</t>
    <rPh sb="0" eb="2">
      <t>サンカ</t>
    </rPh>
    <phoneticPr fontId="1"/>
  </si>
  <si>
    <t>2021　第4回U-15
レディースサッカーフェスティバル
in　伊勢PENALTY　CUP</t>
    <rPh sb="5" eb="6">
      <t>ダイ</t>
    </rPh>
    <rPh sb="7" eb="8">
      <t>カイ</t>
    </rPh>
    <phoneticPr fontId="1"/>
  </si>
  <si>
    <t>29日第2試合
(C,D組はB戦)</t>
    <rPh sb="2" eb="3">
      <t>ヒ</t>
    </rPh>
    <rPh sb="3" eb="4">
      <t>ダイ</t>
    </rPh>
    <rPh sb="5" eb="7">
      <t>シアイ</t>
    </rPh>
    <rPh sb="12" eb="13">
      <t>クミ</t>
    </rPh>
    <rPh sb="15" eb="16">
      <t>セン</t>
    </rPh>
    <phoneticPr fontId="1"/>
  </si>
  <si>
    <t>2021　第4回U-15レディースサッカーフェスティバル　in　伊勢PENALTY　CUP</t>
    <phoneticPr fontId="1"/>
  </si>
  <si>
    <r>
      <t>3月31日（水）　3日目マッチスケジュール　</t>
    </r>
    <r>
      <rPr>
        <sz val="10"/>
        <color theme="1"/>
        <rFont val="ＭＳ Ｐゴシック"/>
        <family val="3"/>
        <charset val="128"/>
        <scheme val="minor"/>
      </rPr>
      <t>地域を考慮して組合せを変更することがあります。</t>
    </r>
    <rPh sb="1" eb="2">
      <t>ガツ</t>
    </rPh>
    <rPh sb="4" eb="5">
      <t>ヒ</t>
    </rPh>
    <rPh sb="6" eb="7">
      <t>スイ</t>
    </rPh>
    <rPh sb="10" eb="12">
      <t>カメ</t>
    </rPh>
    <rPh sb="22" eb="24">
      <t>チイキ</t>
    </rPh>
    <rPh sb="25" eb="27">
      <t>コウリョ</t>
    </rPh>
    <rPh sb="29" eb="31">
      <t>クミアワ</t>
    </rPh>
    <rPh sb="33" eb="35">
      <t>ヘンコウ</t>
    </rPh>
    <phoneticPr fontId="1"/>
  </si>
  <si>
    <r>
      <rPr>
        <b/>
        <sz val="9"/>
        <color theme="1" tint="0.499984740745262"/>
        <rFont val="ＭＳ Ｐゴシック"/>
        <family val="3"/>
        <charset val="128"/>
        <scheme val="minor"/>
      </rPr>
      <t>TR</t>
    </r>
    <r>
      <rPr>
        <sz val="9"/>
        <color theme="1" tint="0.499984740745262"/>
        <rFont val="ＭＳ Ｐゴシック"/>
        <family val="3"/>
        <charset val="128"/>
        <scheme val="minor"/>
      </rPr>
      <t>or</t>
    </r>
    <r>
      <rPr>
        <b/>
        <sz val="9"/>
        <color theme="1" tint="0.499984740745262"/>
        <rFont val="ＭＳ Ｐゴシック"/>
        <family val="3"/>
        <charset val="128"/>
        <scheme val="minor"/>
      </rPr>
      <t xml:space="preserve">B
</t>
    </r>
    <r>
      <rPr>
        <b/>
        <sz val="8"/>
        <color theme="1" tint="0.499984740745262"/>
        <rFont val="ＭＳ Ｐゴシック"/>
        <family val="3"/>
        <charset val="128"/>
        <scheme val="minor"/>
      </rPr>
      <t>ＶＳ</t>
    </r>
    <phoneticPr fontId="1"/>
  </si>
  <si>
    <t>1FC</t>
    <phoneticPr fontId="1"/>
  </si>
  <si>
    <t>　</t>
    <phoneticPr fontId="1"/>
  </si>
  <si>
    <t>ヴィトーリア</t>
  </si>
  <si>
    <t>１FC川越</t>
  </si>
  <si>
    <t>TM
40分</t>
    <phoneticPr fontId="1"/>
  </si>
  <si>
    <t>TM
40分</t>
    <rPh sb="5" eb="6">
      <t>フン</t>
    </rPh>
    <phoneticPr fontId="1"/>
  </si>
  <si>
    <t>E-1a</t>
    <phoneticPr fontId="1"/>
  </si>
  <si>
    <t>E-1b</t>
    <phoneticPr fontId="1"/>
  </si>
  <si>
    <t>E-2a</t>
    <phoneticPr fontId="1"/>
  </si>
  <si>
    <t>E-2b</t>
    <phoneticPr fontId="1"/>
  </si>
  <si>
    <t>E-3a</t>
    <phoneticPr fontId="1"/>
  </si>
  <si>
    <t>E-3b</t>
    <phoneticPr fontId="1"/>
  </si>
  <si>
    <t>予選A組</t>
    <rPh sb="0" eb="2">
      <t>ヨセン</t>
    </rPh>
    <rPh sb="3" eb="4">
      <t>クミ</t>
    </rPh>
    <phoneticPr fontId="1"/>
  </si>
  <si>
    <t>試合
数</t>
    <rPh sb="0" eb="2">
      <t>シアイ</t>
    </rPh>
    <rPh sb="3" eb="4">
      <t>スウ</t>
    </rPh>
    <phoneticPr fontId="1"/>
  </si>
  <si>
    <t>勝</t>
    <rPh sb="0" eb="1">
      <t>カ</t>
    </rPh>
    <phoneticPr fontId="1"/>
  </si>
  <si>
    <t>敗</t>
    <rPh sb="0" eb="1">
      <t>ハイ</t>
    </rPh>
    <phoneticPr fontId="1"/>
  </si>
  <si>
    <t>分</t>
    <rPh sb="0" eb="1">
      <t>ワ</t>
    </rPh>
    <phoneticPr fontId="1"/>
  </si>
  <si>
    <t>勝点</t>
    <rPh sb="0" eb="1">
      <t>カ</t>
    </rPh>
    <rPh sb="1" eb="2">
      <t>テン</t>
    </rPh>
    <phoneticPr fontId="1"/>
  </si>
  <si>
    <t>得失
点</t>
    <rPh sb="0" eb="2">
      <t>トクシツ</t>
    </rPh>
    <rPh sb="3" eb="4">
      <t>テン</t>
    </rPh>
    <phoneticPr fontId="1"/>
  </si>
  <si>
    <t>総
得点</t>
    <rPh sb="0" eb="1">
      <t>ソウ</t>
    </rPh>
    <rPh sb="2" eb="4">
      <t>トクテン</t>
    </rPh>
    <phoneticPr fontId="1"/>
  </si>
  <si>
    <t>CANACRAVOFC
セレソン（千葉県）</t>
    <phoneticPr fontId="1"/>
  </si>
  <si>
    <t>-</t>
    <phoneticPr fontId="1"/>
  </si>
  <si>
    <t>京都精華学園中学校
(京都府)</t>
    <rPh sb="0" eb="4">
      <t>キョウトセイカ</t>
    </rPh>
    <rPh sb="4" eb="9">
      <t>ガクエンチュウガッコウ</t>
    </rPh>
    <rPh sb="11" eb="14">
      <t>キョウトフ</t>
    </rPh>
    <phoneticPr fontId="1"/>
  </si>
  <si>
    <t>-</t>
  </si>
  <si>
    <t>RESC　GIRLS　U-14
(大阪府)</t>
    <rPh sb="17" eb="20">
      <t>オオサカフ</t>
    </rPh>
    <phoneticPr fontId="1"/>
  </si>
  <si>
    <t>白岡SCL
(埼玉県)</t>
    <rPh sb="0" eb="5">
      <t>シラオカscl</t>
    </rPh>
    <rPh sb="7" eb="10">
      <t>サイタマケン</t>
    </rPh>
    <phoneticPr fontId="1"/>
  </si>
  <si>
    <t>予選B組</t>
    <rPh sb="0" eb="2">
      <t>ヨセン</t>
    </rPh>
    <rPh sb="3" eb="4">
      <t>クミ</t>
    </rPh>
    <phoneticPr fontId="1"/>
  </si>
  <si>
    <t>東海大翔洋中等部
(静岡県)</t>
    <rPh sb="0" eb="5">
      <t>トウカイダイショウヨウ</t>
    </rPh>
    <rPh sb="5" eb="8">
      <t>チュウトウブ</t>
    </rPh>
    <rPh sb="10" eb="13">
      <t>シズオカケン</t>
    </rPh>
    <phoneticPr fontId="1"/>
  </si>
  <si>
    <t>RESC　GIRLS
　U-15(大阪府)</t>
    <phoneticPr fontId="1"/>
  </si>
  <si>
    <t>１FC川越水上公園
メニーナ(埼玉県)</t>
    <rPh sb="3" eb="9">
      <t>カワゴエスイジョウコウエン</t>
    </rPh>
    <rPh sb="15" eb="18">
      <t>サイタマケン</t>
    </rPh>
    <phoneticPr fontId="1"/>
  </si>
  <si>
    <t>予選C組</t>
    <rPh sb="0" eb="2">
      <t>ヨセン</t>
    </rPh>
    <rPh sb="3" eb="4">
      <t>クミ</t>
    </rPh>
    <phoneticPr fontId="1"/>
  </si>
  <si>
    <t>FCヴィトーリア
(大阪府)</t>
    <rPh sb="10" eb="13">
      <t>オオサカフ</t>
    </rPh>
    <phoneticPr fontId="1"/>
  </si>
  <si>
    <t>予選D組</t>
    <rPh sb="0" eb="2">
      <t>ヨセン</t>
    </rPh>
    <rPh sb="3" eb="4">
      <t>クミ</t>
    </rPh>
    <phoneticPr fontId="1"/>
  </si>
  <si>
    <t>MIOびわこ滋賀
レディースＵ-15</t>
    <rPh sb="6" eb="8">
      <t>シガ</t>
    </rPh>
    <phoneticPr fontId="1"/>
  </si>
  <si>
    <t>F.C.ENFINI ROSA
(岐阜県)</t>
    <rPh sb="17" eb="20">
      <t>ギフケン</t>
    </rPh>
    <phoneticPr fontId="1"/>
  </si>
  <si>
    <t>豊田レディース</t>
  </si>
  <si>
    <t>京都精華中</t>
  </si>
  <si>
    <t>尾張FC</t>
  </si>
  <si>
    <t>白岡SCL</t>
  </si>
  <si>
    <t>CRAVOFC
アズーリ</t>
  </si>
  <si>
    <t>RESC　U-15</t>
  </si>
  <si>
    <t>白岡　Ｕ-15</t>
  </si>
  <si>
    <t>バニーズ
京都</t>
  </si>
  <si>
    <t xml:space="preserve">ENFINI </t>
  </si>
  <si>
    <t>B戦
25分</t>
  </si>
  <si>
    <r>
      <rPr>
        <sz val="9"/>
        <color theme="0" tint="-0.499984740745262"/>
        <rFont val="ＭＳ Ｐゴシック"/>
        <family val="3"/>
        <charset val="128"/>
        <scheme val="minor"/>
      </rPr>
      <t xml:space="preserve">TM
</t>
    </r>
    <r>
      <rPr>
        <sz val="8"/>
        <color theme="0" tint="-0.499984740745262"/>
        <rFont val="ＭＳ Ｐゴシック"/>
        <family val="3"/>
        <charset val="128"/>
        <scheme val="minor"/>
      </rPr>
      <t>ＶＳ</t>
    </r>
    <phoneticPr fontId="1"/>
  </si>
  <si>
    <t>C-2a</t>
    <phoneticPr fontId="1"/>
  </si>
  <si>
    <t>C-2b</t>
    <phoneticPr fontId="1"/>
  </si>
  <si>
    <t>D-2a</t>
    <phoneticPr fontId="1"/>
  </si>
  <si>
    <t>D-2b</t>
    <phoneticPr fontId="1"/>
  </si>
  <si>
    <t>予選L
ＶＳ</t>
    <rPh sb="0" eb="2">
      <t>ヨセン</t>
    </rPh>
    <phoneticPr fontId="1"/>
  </si>
  <si>
    <t>　　　　Dピッチ(人工芝）　19:00終了</t>
    <rPh sb="9" eb="11">
      <t>ジンコウ</t>
    </rPh>
    <rPh sb="11" eb="12">
      <t>シバ</t>
    </rPh>
    <rPh sb="19" eb="21">
      <t>シュウリョウ</t>
    </rPh>
    <phoneticPr fontId="1"/>
  </si>
  <si>
    <t>ＴM・B戦
ＶＳ</t>
    <rPh sb="4" eb="5">
      <t>セン</t>
    </rPh>
    <phoneticPr fontId="1"/>
  </si>
  <si>
    <t>B-4a</t>
    <phoneticPr fontId="1"/>
  </si>
  <si>
    <t>B-4b</t>
    <phoneticPr fontId="1"/>
  </si>
  <si>
    <t>A%位</t>
    <rPh sb="2" eb="3">
      <t>イ</t>
    </rPh>
    <phoneticPr fontId="1"/>
  </si>
  <si>
    <t>対戦相手</t>
    <phoneticPr fontId="1"/>
  </si>
  <si>
    <t>精華</t>
    <phoneticPr fontId="1"/>
  </si>
  <si>
    <t>尾張</t>
    <rPh sb="0" eb="2">
      <t>オワリ</t>
    </rPh>
    <phoneticPr fontId="1"/>
  </si>
  <si>
    <t>CANAセレ</t>
    <phoneticPr fontId="1"/>
  </si>
  <si>
    <t>精華</t>
    <rPh sb="0" eb="2">
      <t>セイカ</t>
    </rPh>
    <phoneticPr fontId="1"/>
  </si>
  <si>
    <t>白岡　Ｕ-15</t>
    <rPh sb="0" eb="2">
      <t>シラオカ</t>
    </rPh>
    <phoneticPr fontId="1"/>
  </si>
  <si>
    <t>バニーズ</t>
    <phoneticPr fontId="1"/>
  </si>
  <si>
    <t>CANAアズ</t>
    <phoneticPr fontId="1"/>
  </si>
  <si>
    <t>白岡SCL</t>
    <rPh sb="0" eb="2">
      <t>シラオカ</t>
    </rPh>
    <phoneticPr fontId="1"/>
  </si>
  <si>
    <t>ENFINI</t>
    <phoneticPr fontId="1"/>
  </si>
  <si>
    <t>豊田</t>
    <rPh sb="0" eb="2">
      <t>トヨタ</t>
    </rPh>
    <phoneticPr fontId="1"/>
  </si>
  <si>
    <r>
      <t xml:space="preserve">TM
</t>
    </r>
    <r>
      <rPr>
        <sz val="6"/>
        <color theme="1" tint="0.499984740745262"/>
        <rFont val="ＭＳ Ｐゴシック"/>
        <family val="3"/>
        <charset val="128"/>
        <scheme val="minor"/>
      </rPr>
      <t>25or50</t>
    </r>
    <phoneticPr fontId="1"/>
  </si>
  <si>
    <t>翔洋
25or50</t>
    <rPh sb="0" eb="2">
      <t>ショウヨウ</t>
    </rPh>
    <phoneticPr fontId="1"/>
  </si>
  <si>
    <t>白岡　Ｕ-15
25or50</t>
    <rPh sb="0" eb="2">
      <t>シラオカ</t>
    </rPh>
    <phoneticPr fontId="1"/>
  </si>
  <si>
    <t>TOKI
25or50</t>
    <phoneticPr fontId="1"/>
  </si>
  <si>
    <t>MIO
25or50</t>
    <phoneticPr fontId="1"/>
  </si>
  <si>
    <t>17チーム改訂版</t>
    <phoneticPr fontId="1"/>
  </si>
  <si>
    <t>白岡SCL　Ｕ-15
(埼玉県)</t>
    <phoneticPr fontId="1"/>
  </si>
  <si>
    <t>CANACRAVOFC</t>
    <phoneticPr fontId="1"/>
  </si>
  <si>
    <t>TOKINAN</t>
  </si>
  <si>
    <t>CRAVOFC</t>
    <phoneticPr fontId="1"/>
  </si>
  <si>
    <t>リーグ戦は主審は大会本部派遣。副審は両チーム1名。TM(トレーニングマッチ)およびB戦の審判は対戦両チームから。</t>
    <rPh sb="8" eb="10">
      <t>タイカイ</t>
    </rPh>
    <rPh sb="10" eb="12">
      <t>ホンブ</t>
    </rPh>
    <rPh sb="15" eb="17">
      <t>フクシン</t>
    </rPh>
    <rPh sb="18" eb="19">
      <t>リョウ</t>
    </rPh>
    <rPh sb="23" eb="24">
      <t>メイ</t>
    </rPh>
    <rPh sb="42" eb="43">
      <t>セン</t>
    </rPh>
    <rPh sb="44" eb="46">
      <t>シンパン</t>
    </rPh>
    <rPh sb="47" eb="49">
      <t>タイセン</t>
    </rPh>
    <rPh sb="49" eb="50">
      <t>リョウ</t>
    </rPh>
    <phoneticPr fontId="1"/>
  </si>
  <si>
    <t>試合時間5分前には本部にてキャプテントス。(フィールド内での試合前後の挨拶なし)</t>
    <rPh sb="0" eb="2">
      <t>シアイ</t>
    </rPh>
    <rPh sb="2" eb="4">
      <t>ジカン</t>
    </rPh>
    <rPh sb="5" eb="6">
      <t>フン</t>
    </rPh>
    <rPh sb="6" eb="7">
      <t>マエ</t>
    </rPh>
    <rPh sb="9" eb="11">
      <t>ホンブ</t>
    </rPh>
    <rPh sb="27" eb="28">
      <t>ナイ</t>
    </rPh>
    <rPh sb="30" eb="32">
      <t>シアイ</t>
    </rPh>
    <rPh sb="32" eb="34">
      <t>ゼンゴ</t>
    </rPh>
    <rPh sb="35" eb="37">
      <t>アイサツ</t>
    </rPh>
    <phoneticPr fontId="1"/>
  </si>
  <si>
    <t>Eピッチは31日の組合せ確定後に各チームの希望を聞き，本部で組みます。ただし4,5位リーグチーム優先。（最終日2試合のみのため）</t>
    <rPh sb="7" eb="8">
      <t>ヒ</t>
    </rPh>
    <rPh sb="9" eb="11">
      <t>クミアワ</t>
    </rPh>
    <rPh sb="12" eb="15">
      <t>カクテイゴ</t>
    </rPh>
    <rPh sb="16" eb="17">
      <t>カク</t>
    </rPh>
    <rPh sb="21" eb="23">
      <t>キボウ</t>
    </rPh>
    <rPh sb="24" eb="25">
      <t>キ</t>
    </rPh>
    <rPh sb="27" eb="29">
      <t>ホンブ</t>
    </rPh>
    <rPh sb="30" eb="31">
      <t>ク</t>
    </rPh>
    <rPh sb="41" eb="42">
      <t>イ</t>
    </rPh>
    <rPh sb="48" eb="50">
      <t>ユウセン</t>
    </rPh>
    <rPh sb="52" eb="55">
      <t>サイシュウビ</t>
    </rPh>
    <rPh sb="56" eb="58">
      <t>シアイ</t>
    </rPh>
    <phoneticPr fontId="1"/>
  </si>
  <si>
    <t>A</t>
  </si>
  <si>
    <t>？</t>
    <phoneticPr fontId="1"/>
  </si>
  <si>
    <t>？　（合同？）</t>
    <rPh sb="3" eb="5">
      <t>ゴウドウ</t>
    </rPh>
    <phoneticPr fontId="1"/>
  </si>
  <si>
    <t>？　（合同？）</t>
    <phoneticPr fontId="1"/>
  </si>
  <si>
    <t>神村伊賀高</t>
    <rPh sb="0" eb="2">
      <t>カミムラ</t>
    </rPh>
    <rPh sb="2" eb="4">
      <t>イガ</t>
    </rPh>
    <rPh sb="4" eb="5">
      <t>コウ</t>
    </rPh>
    <phoneticPr fontId="1"/>
  </si>
  <si>
    <t>15:30
16:00</t>
    <phoneticPr fontId="1"/>
  </si>
  <si>
    <t>豊田
ヴィトーリア</t>
    <rPh sb="0" eb="2">
      <t>トヨタ</t>
    </rPh>
    <phoneticPr fontId="1"/>
  </si>
  <si>
    <t>14:30
16:00</t>
    <phoneticPr fontId="1"/>
  </si>
  <si>
    <t>B
C</t>
    <phoneticPr fontId="1"/>
  </si>
  <si>
    <t>バニーズ
白岡U-15</t>
    <rPh sb="5" eb="7">
      <t>シラオカ</t>
    </rPh>
    <phoneticPr fontId="1"/>
  </si>
  <si>
    <t>B
B</t>
    <phoneticPr fontId="1"/>
  </si>
  <si>
    <t>ヴィトーリア
精華</t>
    <rPh sb="7" eb="9">
      <t>セイカ</t>
    </rPh>
    <phoneticPr fontId="1"/>
  </si>
  <si>
    <t>メントレ提案</t>
    <rPh sb="4" eb="6">
      <t>テイアン</t>
    </rPh>
    <phoneticPr fontId="1"/>
  </si>
  <si>
    <t>30日</t>
    <rPh sb="2" eb="3">
      <t>ヒ</t>
    </rPh>
    <phoneticPr fontId="1"/>
  </si>
  <si>
    <t>11:00～11:50</t>
    <phoneticPr fontId="1"/>
  </si>
  <si>
    <t>17:00～17:50</t>
    <phoneticPr fontId="1"/>
  </si>
  <si>
    <t>14:00～14:50</t>
    <phoneticPr fontId="1"/>
  </si>
  <si>
    <t>19:30～20:20
20:40～21:30</t>
    <phoneticPr fontId="1"/>
  </si>
  <si>
    <t>16:00～16:50</t>
    <phoneticPr fontId="1"/>
  </si>
  <si>
    <t>15:00～15:50</t>
    <phoneticPr fontId="1"/>
  </si>
  <si>
    <t>三重高校</t>
    <phoneticPr fontId="1"/>
  </si>
  <si>
    <t>神村学園伊賀</t>
    <phoneticPr fontId="1"/>
  </si>
  <si>
    <t>RESC　GIRLS　(大阪府)　チーム関係者様</t>
    <phoneticPr fontId="1"/>
  </si>
  <si>
    <t>U-15と一緒に
19:30～20:20または
20:40～21:30</t>
    <rPh sb="5" eb="7">
      <t>イッショ</t>
    </rPh>
    <phoneticPr fontId="1"/>
  </si>
  <si>
    <t>19:30～20:20または
20:40～21:30</t>
    <phoneticPr fontId="1"/>
  </si>
  <si>
    <t>08:00～09:00
16:00～16:50</t>
    <phoneticPr fontId="1"/>
  </si>
  <si>
    <t>日</t>
    <rPh sb="0" eb="1">
      <t>ヒ</t>
    </rPh>
    <phoneticPr fontId="1"/>
  </si>
  <si>
    <t>08:00～09:00
14:30～15:20</t>
    <phoneticPr fontId="1"/>
  </si>
  <si>
    <t>CANACRAVOFC（千葉県）　チーム関係者様</t>
    <phoneticPr fontId="1"/>
  </si>
  <si>
    <t>10:00～10:50</t>
    <phoneticPr fontId="1"/>
  </si>
  <si>
    <t>09:00～09:50</t>
    <phoneticPr fontId="1"/>
  </si>
  <si>
    <t>メントレ決定</t>
    <rPh sb="4" eb="6">
      <t>ケッテイ</t>
    </rPh>
    <phoneticPr fontId="1"/>
  </si>
  <si>
    <t>Mail送付
　3/23</t>
    <phoneticPr fontId="1"/>
  </si>
  <si>
    <t>セレと一緒に</t>
    <rPh sb="3" eb="5">
      <t>イッショ</t>
    </rPh>
    <phoneticPr fontId="1"/>
  </si>
  <si>
    <t>U-14と一緒に</t>
    <rPh sb="5" eb="7">
      <t>イッショ</t>
    </rPh>
    <phoneticPr fontId="1"/>
  </si>
  <si>
    <t>SCLと一緒に</t>
    <rPh sb="4" eb="6">
      <t>イッショ</t>
    </rPh>
    <phoneticPr fontId="1"/>
  </si>
  <si>
    <t>29日</t>
    <rPh sb="2" eb="3">
      <t>ヒ</t>
    </rPh>
    <phoneticPr fontId="1"/>
  </si>
  <si>
    <t>夜</t>
    <rPh sb="0" eb="1">
      <t>ヨル</t>
    </rPh>
    <phoneticPr fontId="1"/>
  </si>
  <si>
    <t>16:00～
16:50</t>
    <phoneticPr fontId="1"/>
  </si>
  <si>
    <t>決定</t>
    <rPh sb="0" eb="2">
      <t>ケッテイ</t>
    </rPh>
    <phoneticPr fontId="1"/>
  </si>
  <si>
    <t>交渉中</t>
    <rPh sb="0" eb="3">
      <t>コウショウチュウ</t>
    </rPh>
    <phoneticPr fontId="1"/>
  </si>
  <si>
    <r>
      <t>バニーズ？</t>
    </r>
    <r>
      <rPr>
        <sz val="8"/>
        <color theme="0" tint="-0.499984740745262"/>
        <rFont val="ＭＳ Ｐゴシック"/>
        <family val="3"/>
        <charset val="128"/>
        <scheme val="minor"/>
      </rPr>
      <t>交渉中</t>
    </r>
    <rPh sb="5" eb="8">
      <t>コウショウチュウ</t>
    </rPh>
    <phoneticPr fontId="1"/>
  </si>
  <si>
    <t>B戦で時間調整。次の試合の5分前で終了（25分から短縮もあり）　開場は8:50　ゴール設置</t>
    <rPh sb="32" eb="34">
      <t>カイジョウ</t>
    </rPh>
    <rPh sb="43" eb="45">
      <t>セッチ</t>
    </rPh>
    <phoneticPr fontId="1"/>
  </si>
  <si>
    <t>20:40～21:30</t>
    <phoneticPr fontId="1"/>
  </si>
  <si>
    <t>確定</t>
    <rPh sb="0" eb="2">
      <t>カクテイ</t>
    </rPh>
    <phoneticPr fontId="1"/>
  </si>
  <si>
    <t>RESC U-14</t>
    <phoneticPr fontId="1"/>
  </si>
  <si>
    <t>通いチームを第1試合に入れない。入れば①と②，③と④，⑤と⑥入れ替え</t>
    <rPh sb="0" eb="1">
      <t>カヨ</t>
    </rPh>
    <phoneticPr fontId="1"/>
  </si>
  <si>
    <t>20:00～20:50</t>
    <phoneticPr fontId="1"/>
  </si>
  <si>
    <t>20:30～21:20</t>
    <phoneticPr fontId="1"/>
  </si>
  <si>
    <t>吸霞園食事会場
0596-43-2007</t>
    <rPh sb="0" eb="1">
      <t>ス</t>
    </rPh>
    <rPh sb="1" eb="2">
      <t>カスミ</t>
    </rPh>
    <rPh sb="2" eb="3">
      <t>エン</t>
    </rPh>
    <rPh sb="3" eb="5">
      <t>ショクジ</t>
    </rPh>
    <rPh sb="5" eb="7">
      <t>カイジョウ</t>
    </rPh>
    <phoneticPr fontId="1"/>
  </si>
  <si>
    <t>確定
宿確認済</t>
    <rPh sb="0" eb="2">
      <t>カクテイ</t>
    </rPh>
    <rPh sb="3" eb="4">
      <t>ヤド</t>
    </rPh>
    <rPh sb="4" eb="6">
      <t>カクニン</t>
    </rPh>
    <rPh sb="6" eb="7">
      <t>スミ</t>
    </rPh>
    <phoneticPr fontId="1"/>
  </si>
  <si>
    <t xml:space="preserve">29日
</t>
    <rPh sb="2" eb="3">
      <t>ヒ</t>
    </rPh>
    <phoneticPr fontId="1"/>
  </si>
  <si>
    <t xml:space="preserve">19:00～
</t>
    <phoneticPr fontId="1"/>
  </si>
  <si>
    <t xml:space="preserve">心理テスト
</t>
    <phoneticPr fontId="1"/>
  </si>
  <si>
    <t>確定
宿確認済み</t>
    <rPh sb="0" eb="2">
      <t>カクテイ</t>
    </rPh>
    <rPh sb="3" eb="4">
      <t>ヤド</t>
    </rPh>
    <rPh sb="4" eb="6">
      <t>カクニン</t>
    </rPh>
    <rPh sb="6" eb="7">
      <t>ズ</t>
    </rPh>
    <phoneticPr fontId="1"/>
  </si>
  <si>
    <t>伊勢フットボール
ヴィレッジ
多目的室</t>
    <rPh sb="0" eb="2">
      <t>イセ</t>
    </rPh>
    <rPh sb="15" eb="19">
      <t>タモクテキシツ</t>
    </rPh>
    <phoneticPr fontId="1"/>
  </si>
  <si>
    <r>
      <t>清海　</t>
    </r>
    <r>
      <rPr>
        <sz val="9"/>
        <color theme="1"/>
        <rFont val="ＭＳ Ｐゴシック"/>
        <family val="3"/>
        <charset val="128"/>
        <scheme val="minor"/>
      </rPr>
      <t>部屋未定</t>
    </r>
    <r>
      <rPr>
        <sz val="11"/>
        <color theme="1"/>
        <rFont val="ＭＳ Ｐゴシック"/>
        <family val="2"/>
        <charset val="128"/>
        <scheme val="minor"/>
      </rPr>
      <t xml:space="preserve">
0596-43-2046</t>
    </r>
    <rPh sb="0" eb="1">
      <t>キヨ</t>
    </rPh>
    <rPh sb="1" eb="2">
      <t>ウミ</t>
    </rPh>
    <rPh sb="3" eb="5">
      <t>ヘヤ</t>
    </rPh>
    <rPh sb="5" eb="7">
      <t>ミテイ</t>
    </rPh>
    <phoneticPr fontId="1"/>
  </si>
  <si>
    <t>29日
30､31日</t>
    <rPh sb="2" eb="3">
      <t>ヒ</t>
    </rPh>
    <rPh sb="9" eb="10">
      <t>ヒ</t>
    </rPh>
    <phoneticPr fontId="1"/>
  </si>
  <si>
    <t>9:00～9:30
15:00～15:50</t>
    <phoneticPr fontId="1"/>
  </si>
  <si>
    <t>アップ
講習確定</t>
    <rPh sb="4" eb="6">
      <t>コウシュウ</t>
    </rPh>
    <rPh sb="6" eb="8">
      <t>カクテイ</t>
    </rPh>
    <phoneticPr fontId="1"/>
  </si>
  <si>
    <t>夜 心理テスト
朝　アップ7:30</t>
    <rPh sb="0" eb="1">
      <t>ヨル</t>
    </rPh>
    <rPh sb="2" eb="4">
      <t>シンリ</t>
    </rPh>
    <rPh sb="8" eb="9">
      <t>アサ</t>
    </rPh>
    <phoneticPr fontId="1"/>
  </si>
  <si>
    <t>夜 心理テスト
朝　アップ9:00</t>
    <rPh sb="0" eb="1">
      <t>ヨル</t>
    </rPh>
    <rPh sb="2" eb="4">
      <t>シンリ</t>
    </rPh>
    <rPh sb="8" eb="9">
      <t>アサ</t>
    </rPh>
    <phoneticPr fontId="1"/>
  </si>
  <si>
    <t>17:00～
17:50</t>
    <phoneticPr fontId="1"/>
  </si>
  <si>
    <r>
      <t>3月29日（月）　1日目マッチスケジュール　</t>
    </r>
    <r>
      <rPr>
        <sz val="16"/>
        <color theme="1"/>
        <rFont val="ＭＳ Ｐゴシック"/>
        <family val="3"/>
        <charset val="128"/>
        <scheme val="minor"/>
      </rPr>
      <t>3/28結果記入版</t>
    </r>
    <rPh sb="1" eb="2">
      <t>ガツ</t>
    </rPh>
    <rPh sb="4" eb="5">
      <t>ヒ</t>
    </rPh>
    <rPh sb="6" eb="7">
      <t>ゲツ</t>
    </rPh>
    <rPh sb="10" eb="12">
      <t>ニチメ</t>
    </rPh>
    <rPh sb="26" eb="28">
      <t>ケッカ</t>
    </rPh>
    <rPh sb="28" eb="30">
      <t>キニュウ</t>
    </rPh>
    <rPh sb="30" eb="31">
      <t>バン</t>
    </rPh>
    <phoneticPr fontId="1"/>
  </si>
  <si>
    <r>
      <t>3月30日（火）　2日目マッチスケジュール　　</t>
    </r>
    <r>
      <rPr>
        <sz val="16"/>
        <color theme="1"/>
        <rFont val="ＭＳ Ｐゴシック"/>
        <family val="3"/>
        <charset val="128"/>
        <scheme val="minor"/>
      </rPr>
      <t>3/28結果記入版</t>
    </r>
    <rPh sb="1" eb="2">
      <t>ガツ</t>
    </rPh>
    <rPh sb="4" eb="5">
      <t>ヒ</t>
    </rPh>
    <rPh sb="6" eb="7">
      <t>カ</t>
    </rPh>
    <rPh sb="10" eb="12">
      <t>カメ</t>
    </rPh>
    <phoneticPr fontId="1"/>
  </si>
  <si>
    <t>3/28結果記入版</t>
    <rPh sb="4" eb="6">
      <t>ケッカ</t>
    </rPh>
    <rPh sb="6" eb="8">
      <t>キニュウ</t>
    </rPh>
    <rPh sb="8" eb="9">
      <t>バン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</si>
</sst>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  <font>
      <b/>
      <sz val="8"/>
      <color theme="1"/>
      <name val="ＭＳ Ｐゴシック"/>
      <family val="3"/>
      <charset val="128"/>
      <scheme val="minor"/>
    </font>
    <font>
      <sz val="10"/>
      <color theme="0" tint="-0.499984740745262"/>
      <name val="ＭＳ Ｐゴシック"/>
      <family val="3"/>
      <charset val="128"/>
      <scheme val="minor"/>
    </font>
    <font>
      <b/>
      <sz val="11"/>
      <color theme="0" tint="-0.499984740745262"/>
      <name val="ＭＳ Ｐゴシック"/>
      <family val="3"/>
      <charset val="128"/>
      <scheme val="minor"/>
    </font>
    <font>
      <b/>
      <sz val="9"/>
      <color theme="0" tint="-0.499984740745262"/>
      <name val="ＭＳ Ｐゴシック"/>
      <family val="3"/>
      <charset val="128"/>
      <scheme val="minor"/>
    </font>
    <font>
      <b/>
      <sz val="8"/>
      <color theme="0" tint="-0.499984740745262"/>
      <name val="ＭＳ Ｐゴシック"/>
      <family val="3"/>
      <charset val="128"/>
      <scheme val="minor"/>
    </font>
    <font>
      <sz val="9"/>
      <color theme="0" tint="-0.499984740745262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b/>
      <sz val="10"/>
      <color theme="0" tint="-0.499984740745262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1"/>
      <color theme="0" tint="-0.34998626667073579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0" tint="-0.499984740745262"/>
      <name val="ＭＳ Ｐゴシック"/>
      <family val="3"/>
      <charset val="128"/>
      <scheme val="minor"/>
    </font>
    <font>
      <sz val="8"/>
      <color theme="0" tint="-0.499984740745262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1"/>
      <color theme="0"/>
      <name val="ＭＳ Ｐゴシック"/>
      <family val="3"/>
      <charset val="128"/>
      <scheme val="minor"/>
    </font>
    <font>
      <b/>
      <sz val="14"/>
      <color theme="0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9"/>
      <color theme="0"/>
      <name val="ＭＳ Ｐゴシック"/>
      <family val="3"/>
      <charset val="128"/>
      <scheme val="minor"/>
    </font>
    <font>
      <sz val="14"/>
      <color theme="0"/>
      <name val="ＭＳ Ｐゴシック"/>
      <family val="3"/>
      <charset val="128"/>
      <scheme val="minor"/>
    </font>
    <font>
      <sz val="9"/>
      <color theme="0" tint="-0.34998626667073579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0"/>
      <color theme="1" tint="0.499984740745262"/>
      <name val="ＭＳ Ｐゴシック"/>
      <family val="3"/>
      <charset val="128"/>
      <scheme val="minor"/>
    </font>
    <font>
      <b/>
      <sz val="11"/>
      <color theme="1" tint="0.499984740745262"/>
      <name val="ＭＳ Ｐゴシック"/>
      <family val="3"/>
      <charset val="128"/>
      <scheme val="minor"/>
    </font>
    <font>
      <b/>
      <sz val="9"/>
      <color theme="1" tint="0.499984740745262"/>
      <name val="ＭＳ Ｐゴシック"/>
      <family val="3"/>
      <charset val="128"/>
      <scheme val="minor"/>
    </font>
    <font>
      <sz val="9"/>
      <color theme="1" tint="0.499984740745262"/>
      <name val="ＭＳ Ｐゴシック"/>
      <family val="3"/>
      <charset val="128"/>
      <scheme val="minor"/>
    </font>
    <font>
      <b/>
      <sz val="8"/>
      <color theme="1" tint="0.499984740745262"/>
      <name val="ＭＳ Ｐゴシック"/>
      <family val="3"/>
      <charset val="128"/>
      <scheme val="minor"/>
    </font>
    <font>
      <b/>
      <sz val="14"/>
      <color theme="1" tint="0.499984740745262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b/>
      <sz val="8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2"/>
      <color theme="0" tint="-0.499984740745262"/>
      <name val="ＭＳ Ｐゴシック"/>
      <family val="3"/>
      <charset val="128"/>
      <scheme val="minor"/>
    </font>
    <font>
      <sz val="14"/>
      <color theme="0" tint="-0.499984740745262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b/>
      <sz val="14"/>
      <color theme="0" tint="-0.499984740745262"/>
      <name val="ＭＳ Ｐゴシック"/>
      <family val="3"/>
      <charset val="128"/>
      <scheme val="minor"/>
    </font>
    <font>
      <sz val="6"/>
      <color theme="1" tint="0.499984740745262"/>
      <name val="ＭＳ Ｐゴシック"/>
      <family val="3"/>
      <charset val="128"/>
      <scheme val="minor"/>
    </font>
    <font>
      <i/>
      <sz val="9"/>
      <color theme="0" tint="-0.34998626667073579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trike/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10">
    <border>
      <left/>
      <right/>
      <top/>
      <bottom/>
      <diagonal/>
    </border>
    <border>
      <left style="medium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/>
      <right style="medium">
        <color auto="1"/>
      </right>
      <top style="medium">
        <color auto="1"/>
      </top>
      <bottom style="double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auto="1"/>
      </right>
      <top/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hair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medium">
        <color auto="1"/>
      </right>
      <top style="double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dotted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dotted">
        <color auto="1"/>
      </bottom>
      <diagonal/>
    </border>
    <border>
      <left/>
      <right style="medium">
        <color auto="1"/>
      </right>
      <top style="thin">
        <color auto="1"/>
      </top>
      <bottom style="dotted">
        <color auto="1"/>
      </bottom>
      <diagonal/>
    </border>
    <border>
      <left style="medium">
        <color auto="1"/>
      </left>
      <right/>
      <top style="dotted">
        <color auto="1"/>
      </top>
      <bottom style="dotted">
        <color auto="1"/>
      </bottom>
      <diagonal/>
    </border>
    <border>
      <left/>
      <right style="medium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/>
      <top style="dotted">
        <color auto="1"/>
      </top>
      <bottom style="thin">
        <color auto="1"/>
      </bottom>
      <diagonal/>
    </border>
    <border>
      <left/>
      <right style="medium">
        <color auto="1"/>
      </right>
      <top style="dotted">
        <color auto="1"/>
      </top>
      <bottom style="thin">
        <color auto="1"/>
      </bottom>
      <diagonal/>
    </border>
    <border>
      <left style="medium">
        <color auto="1"/>
      </left>
      <right/>
      <top style="dotted">
        <color auto="1"/>
      </top>
      <bottom style="medium">
        <color auto="1"/>
      </bottom>
      <diagonal/>
    </border>
    <border>
      <left/>
      <right/>
      <top style="dotted">
        <color auto="1"/>
      </top>
      <bottom style="medium">
        <color auto="1"/>
      </bottom>
      <diagonal/>
    </border>
    <border>
      <left/>
      <right style="medium">
        <color auto="1"/>
      </right>
      <top style="dotted">
        <color auto="1"/>
      </top>
      <bottom style="medium">
        <color auto="1"/>
      </bottom>
      <diagonal/>
    </border>
    <border>
      <left/>
      <right/>
      <top/>
      <bottom style="dotted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dotted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dotted">
        <color auto="1"/>
      </left>
      <right style="medium">
        <color auto="1"/>
      </right>
      <top style="thin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 style="medium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dotted">
        <color auto="1"/>
      </left>
      <right style="medium">
        <color auto="1"/>
      </right>
      <top style="dotted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 style="dotted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dotted">
        <color auto="1"/>
      </bottom>
      <diagonal/>
    </border>
    <border>
      <left/>
      <right/>
      <top style="medium">
        <color auto="1"/>
      </top>
      <bottom style="dotted">
        <color auto="1"/>
      </bottom>
      <diagonal/>
    </border>
    <border>
      <left/>
      <right style="medium">
        <color auto="1"/>
      </right>
      <top style="medium">
        <color auto="1"/>
      </top>
      <bottom style="dotted">
        <color auto="1"/>
      </bottom>
      <diagonal/>
    </border>
    <border>
      <left/>
      <right style="thin">
        <color auto="1"/>
      </right>
      <top style="medium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medium">
        <color auto="1"/>
      </top>
      <bottom style="dotted">
        <color auto="1"/>
      </bottom>
      <diagonal/>
    </border>
    <border>
      <left style="dotted">
        <color auto="1"/>
      </left>
      <right style="thin">
        <color auto="1"/>
      </right>
      <top style="medium">
        <color auto="1"/>
      </top>
      <bottom style="dotted">
        <color auto="1"/>
      </bottom>
      <diagonal/>
    </border>
    <border>
      <left style="dotted">
        <color auto="1"/>
      </left>
      <right style="medium">
        <color auto="1"/>
      </right>
      <top style="medium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 style="dotted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dotted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/>
      <diagonal/>
    </border>
  </borders>
  <cellStyleXfs count="1">
    <xf numFmtId="0" fontId="0" fillId="0" borderId="0">
      <alignment vertical="center"/>
    </xf>
  </cellStyleXfs>
  <cellXfs count="473">
    <xf numFmtId="0" fontId="0" fillId="0" borderId="0" xfId="0">
      <alignment vertical="center"/>
    </xf>
    <xf numFmtId="0" fontId="0" fillId="0" borderId="0" xfId="0" applyBorder="1">
      <alignment vertical="center"/>
    </xf>
    <xf numFmtId="20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0" xfId="0" applyFont="1">
      <alignment vertical="center"/>
    </xf>
    <xf numFmtId="0" fontId="4" fillId="0" borderId="0" xfId="0" applyFont="1" applyBorder="1">
      <alignment vertical="center"/>
    </xf>
    <xf numFmtId="0" fontId="3" fillId="0" borderId="0" xfId="0" applyFont="1">
      <alignment vertical="center"/>
    </xf>
    <xf numFmtId="0" fontId="4" fillId="0" borderId="0" xfId="0" applyFont="1" applyFill="1" applyBorder="1">
      <alignment vertical="center"/>
    </xf>
    <xf numFmtId="20" fontId="4" fillId="0" borderId="0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20" fontId="4" fillId="0" borderId="2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4" fillId="0" borderId="0" xfId="0" applyFont="1" applyFill="1">
      <alignment vertical="center"/>
    </xf>
    <xf numFmtId="0" fontId="4" fillId="0" borderId="8" xfId="0" applyFont="1" applyFill="1" applyBorder="1" applyAlignment="1">
      <alignment horizontal="center" vertical="center"/>
    </xf>
    <xf numFmtId="20" fontId="4" fillId="0" borderId="10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20" fontId="4" fillId="0" borderId="4" xfId="0" applyNumberFormat="1" applyFont="1" applyFill="1" applyBorder="1" applyAlignment="1">
      <alignment horizontal="center" vertical="center"/>
    </xf>
    <xf numFmtId="0" fontId="3" fillId="0" borderId="0" xfId="0" applyFont="1" applyFill="1" applyBorder="1">
      <alignment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20" xfId="0" applyFont="1" applyFill="1" applyBorder="1">
      <alignment vertical="center"/>
    </xf>
    <xf numFmtId="0" fontId="6" fillId="0" borderId="0" xfId="0" applyFont="1" applyFill="1" applyBorder="1" applyAlignment="1">
      <alignment vertical="center"/>
    </xf>
    <xf numFmtId="0" fontId="3" fillId="0" borderId="0" xfId="0" applyFont="1" applyFill="1">
      <alignment vertical="center"/>
    </xf>
    <xf numFmtId="0" fontId="2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2" xfId="0" applyFont="1" applyFill="1" applyBorder="1">
      <alignment vertical="center"/>
    </xf>
    <xf numFmtId="0" fontId="4" fillId="0" borderId="18" xfId="0" applyFont="1" applyFill="1" applyBorder="1">
      <alignment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0" fontId="0" fillId="0" borderId="25" xfId="0" applyBorder="1">
      <alignment vertical="center"/>
    </xf>
    <xf numFmtId="0" fontId="0" fillId="0" borderId="26" xfId="0" applyBorder="1">
      <alignment vertical="center"/>
    </xf>
    <xf numFmtId="0" fontId="0" fillId="0" borderId="27" xfId="0" applyBorder="1">
      <alignment vertical="center"/>
    </xf>
    <xf numFmtId="0" fontId="0" fillId="0" borderId="28" xfId="0" applyBorder="1">
      <alignment vertical="center"/>
    </xf>
    <xf numFmtId="0" fontId="0" fillId="0" borderId="29" xfId="0" applyBorder="1">
      <alignment vertical="center"/>
    </xf>
    <xf numFmtId="0" fontId="0" fillId="0" borderId="30" xfId="0" applyBorder="1">
      <alignment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vertical="center" wrapText="1"/>
    </xf>
    <xf numFmtId="0" fontId="9" fillId="0" borderId="5" xfId="0" applyFont="1" applyFill="1" applyBorder="1" applyAlignment="1">
      <alignment vertical="center" wrapText="1"/>
    </xf>
    <xf numFmtId="0" fontId="9" fillId="0" borderId="19" xfId="0" applyFont="1" applyFill="1" applyBorder="1" applyAlignment="1">
      <alignment vertical="center" wrapText="1" shrinkToFit="1"/>
    </xf>
    <xf numFmtId="0" fontId="9" fillId="0" borderId="18" xfId="0" applyFont="1" applyFill="1" applyBorder="1" applyAlignment="1">
      <alignment vertical="center" wrapText="1" shrinkToFit="1"/>
    </xf>
    <xf numFmtId="0" fontId="9" fillId="0" borderId="22" xfId="0" applyFont="1" applyFill="1" applyBorder="1" applyAlignment="1">
      <alignment vertical="center" wrapText="1" shrinkToFit="1"/>
    </xf>
    <xf numFmtId="0" fontId="8" fillId="0" borderId="8" xfId="0" applyFont="1" applyFill="1" applyBorder="1" applyAlignment="1">
      <alignment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20" fontId="4" fillId="0" borderId="13" xfId="0" applyNumberFormat="1" applyFont="1" applyFill="1" applyBorder="1" applyAlignment="1">
      <alignment horizontal="center" vertical="center"/>
    </xf>
    <xf numFmtId="0" fontId="0" fillId="0" borderId="39" xfId="0" applyBorder="1">
      <alignment vertical="center"/>
    </xf>
    <xf numFmtId="0" fontId="0" fillId="0" borderId="0" xfId="0" applyAlignment="1">
      <alignment horizontal="right" vertical="center"/>
    </xf>
    <xf numFmtId="0" fontId="12" fillId="0" borderId="8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vertical="center" wrapText="1" shrinkToFit="1"/>
    </xf>
    <xf numFmtId="0" fontId="16" fillId="0" borderId="8" xfId="0" applyFont="1" applyFill="1" applyBorder="1" applyAlignment="1">
      <alignment horizontal="center" vertical="center" wrapText="1"/>
    </xf>
    <xf numFmtId="0" fontId="13" fillId="0" borderId="36" xfId="0" applyFont="1" applyFill="1" applyBorder="1" applyAlignment="1">
      <alignment horizontal="center" vertical="center"/>
    </xf>
    <xf numFmtId="0" fontId="13" fillId="0" borderId="37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vertical="center" wrapText="1"/>
    </xf>
    <xf numFmtId="0" fontId="13" fillId="0" borderId="5" xfId="0" applyFont="1" applyFill="1" applyBorder="1" applyAlignment="1">
      <alignment horizontal="center" vertical="center"/>
    </xf>
    <xf numFmtId="20" fontId="13" fillId="0" borderId="13" xfId="0" applyNumberFormat="1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vertical="center" wrapText="1"/>
    </xf>
    <xf numFmtId="0" fontId="12" fillId="0" borderId="21" xfId="0" applyFont="1" applyFill="1" applyBorder="1" applyAlignment="1">
      <alignment vertical="center" wrapText="1" shrinkToFit="1"/>
    </xf>
    <xf numFmtId="0" fontId="16" fillId="0" borderId="5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vertical="center" wrapText="1" shrinkToFit="1"/>
    </xf>
    <xf numFmtId="0" fontId="2" fillId="2" borderId="1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21" fillId="0" borderId="26" xfId="0" applyFont="1" applyBorder="1">
      <alignment vertical="center"/>
    </xf>
    <xf numFmtId="0" fontId="2" fillId="0" borderId="40" xfId="0" applyFont="1" applyFill="1" applyBorder="1" applyAlignment="1">
      <alignment horizontal="center" vertical="center"/>
    </xf>
    <xf numFmtId="20" fontId="4" fillId="0" borderId="40" xfId="0" applyNumberFormat="1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22" fillId="0" borderId="8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 wrapText="1"/>
    </xf>
    <xf numFmtId="0" fontId="25" fillId="0" borderId="8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13" fillId="0" borderId="36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26" fillId="0" borderId="6" xfId="0" applyFont="1" applyFill="1" applyBorder="1" applyAlignment="1">
      <alignment vertical="center"/>
    </xf>
    <xf numFmtId="0" fontId="27" fillId="0" borderId="23" xfId="0" applyFont="1" applyFill="1" applyBorder="1" applyAlignment="1">
      <alignment vertical="center"/>
    </xf>
    <xf numFmtId="0" fontId="27" fillId="0" borderId="6" xfId="0" applyFont="1" applyFill="1" applyBorder="1" applyAlignment="1">
      <alignment vertical="center"/>
    </xf>
    <xf numFmtId="0" fontId="27" fillId="0" borderId="23" xfId="0" applyFont="1" applyFill="1" applyBorder="1" applyAlignment="1">
      <alignment horizontal="center" vertical="center"/>
    </xf>
    <xf numFmtId="0" fontId="26" fillId="0" borderId="7" xfId="0" applyFont="1" applyFill="1" applyBorder="1" applyAlignment="1">
      <alignment vertical="center"/>
    </xf>
    <xf numFmtId="0" fontId="26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/>
    </xf>
    <xf numFmtId="0" fontId="27" fillId="0" borderId="7" xfId="0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0" xfId="0" applyFont="1">
      <alignment vertical="center"/>
    </xf>
    <xf numFmtId="0" fontId="27" fillId="0" borderId="8" xfId="0" applyFont="1" applyFill="1" applyBorder="1" applyAlignment="1">
      <alignment vertical="center"/>
    </xf>
    <xf numFmtId="0" fontId="27" fillId="0" borderId="5" xfId="0" applyFont="1" applyFill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0" fontId="26" fillId="0" borderId="0" xfId="0" applyFont="1" applyFill="1">
      <alignment vertical="center"/>
    </xf>
    <xf numFmtId="0" fontId="26" fillId="0" borderId="0" xfId="0" applyFont="1">
      <alignment vertical="center"/>
    </xf>
    <xf numFmtId="0" fontId="26" fillId="0" borderId="36" xfId="0" applyFont="1" applyFill="1" applyBorder="1" applyAlignment="1">
      <alignment horizontal="center" vertical="center"/>
    </xf>
    <xf numFmtId="0" fontId="30" fillId="0" borderId="8" xfId="0" applyFont="1" applyFill="1" applyBorder="1" applyAlignment="1">
      <alignment vertical="center"/>
    </xf>
    <xf numFmtId="0" fontId="26" fillId="0" borderId="8" xfId="0" applyFont="1" applyFill="1" applyBorder="1" applyAlignment="1">
      <alignment vertical="center"/>
    </xf>
    <xf numFmtId="0" fontId="26" fillId="0" borderId="24" xfId="0" applyFont="1" applyFill="1" applyBorder="1" applyAlignment="1">
      <alignment horizontal="center" vertical="center"/>
    </xf>
    <xf numFmtId="0" fontId="26" fillId="0" borderId="23" xfId="0" applyFont="1" applyFill="1" applyBorder="1" applyAlignment="1">
      <alignment vertical="center"/>
    </xf>
    <xf numFmtId="0" fontId="27" fillId="0" borderId="11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0" fillId="0" borderId="46" xfId="0" applyBorder="1">
      <alignment vertical="center"/>
    </xf>
    <xf numFmtId="0" fontId="0" fillId="0" borderId="47" xfId="0" applyBorder="1" applyAlignment="1">
      <alignment vertical="center" wrapText="1"/>
    </xf>
    <xf numFmtId="0" fontId="0" fillId="0" borderId="48" xfId="0" applyBorder="1">
      <alignment vertical="center"/>
    </xf>
    <xf numFmtId="0" fontId="0" fillId="0" borderId="49" xfId="0" applyBorder="1">
      <alignment vertical="center"/>
    </xf>
    <xf numFmtId="0" fontId="0" fillId="0" borderId="50" xfId="0" applyBorder="1">
      <alignment vertical="center"/>
    </xf>
    <xf numFmtId="0" fontId="0" fillId="0" borderId="51" xfId="0" applyBorder="1">
      <alignment vertical="center"/>
    </xf>
    <xf numFmtId="0" fontId="0" fillId="0" borderId="47" xfId="0" applyBorder="1">
      <alignment vertical="center"/>
    </xf>
    <xf numFmtId="0" fontId="0" fillId="0" borderId="49" xfId="0" applyBorder="1" applyAlignment="1">
      <alignment vertical="center" wrapText="1"/>
    </xf>
    <xf numFmtId="0" fontId="0" fillId="0" borderId="52" xfId="0" applyBorder="1">
      <alignment vertical="center"/>
    </xf>
    <xf numFmtId="0" fontId="0" fillId="0" borderId="53" xfId="0" applyBorder="1">
      <alignment vertical="center"/>
    </xf>
    <xf numFmtId="0" fontId="0" fillId="0" borderId="54" xfId="0" applyBorder="1">
      <alignment vertical="center"/>
    </xf>
    <xf numFmtId="20" fontId="32" fillId="0" borderId="56" xfId="0" applyNumberFormat="1" applyFont="1" applyBorder="1" applyAlignment="1">
      <alignment horizontal="center" vertical="center" wrapText="1"/>
    </xf>
    <xf numFmtId="0" fontId="32" fillId="0" borderId="57" xfId="0" applyFont="1" applyBorder="1" applyAlignment="1">
      <alignment horizontal="center" vertical="center" wrapText="1"/>
    </xf>
    <xf numFmtId="0" fontId="32" fillId="0" borderId="58" xfId="0" applyFont="1" applyBorder="1" applyAlignment="1">
      <alignment vertical="center" wrapText="1"/>
    </xf>
    <xf numFmtId="0" fontId="32" fillId="0" borderId="59" xfId="0" applyFont="1" applyBorder="1" applyAlignment="1">
      <alignment vertical="center" wrapText="1"/>
    </xf>
    <xf numFmtId="20" fontId="32" fillId="0" borderId="57" xfId="0" applyNumberFormat="1" applyFont="1" applyBorder="1" applyAlignment="1">
      <alignment horizontal="center" vertical="center" wrapText="1"/>
    </xf>
    <xf numFmtId="20" fontId="32" fillId="0" borderId="61" xfId="0" applyNumberFormat="1" applyFont="1" applyBorder="1" applyAlignment="1">
      <alignment horizontal="center" vertical="center" wrapText="1"/>
    </xf>
    <xf numFmtId="0" fontId="32" fillId="0" borderId="62" xfId="0" applyFont="1" applyBorder="1" applyAlignment="1">
      <alignment horizontal="center" vertical="center" wrapText="1"/>
    </xf>
    <xf numFmtId="0" fontId="32" fillId="0" borderId="63" xfId="0" applyFont="1" applyBorder="1" applyAlignment="1">
      <alignment vertical="center" wrapText="1"/>
    </xf>
    <xf numFmtId="0" fontId="32" fillId="0" borderId="64" xfId="0" applyFont="1" applyBorder="1" applyAlignment="1">
      <alignment vertical="center" wrapText="1"/>
    </xf>
    <xf numFmtId="20" fontId="32" fillId="0" borderId="62" xfId="0" applyNumberFormat="1" applyFont="1" applyBorder="1" applyAlignment="1">
      <alignment horizontal="center" vertical="center" wrapText="1"/>
    </xf>
    <xf numFmtId="0" fontId="32" fillId="0" borderId="65" xfId="0" applyFont="1" applyBorder="1" applyAlignment="1">
      <alignment vertical="center" wrapText="1"/>
    </xf>
    <xf numFmtId="0" fontId="0" fillId="0" borderId="66" xfId="0" applyBorder="1">
      <alignment vertical="center"/>
    </xf>
    <xf numFmtId="20" fontId="32" fillId="0" borderId="67" xfId="0" applyNumberFormat="1" applyFont="1" applyBorder="1" applyAlignment="1">
      <alignment horizontal="center" vertical="center" wrapText="1"/>
    </xf>
    <xf numFmtId="0" fontId="32" fillId="0" borderId="68" xfId="0" applyFont="1" applyBorder="1" applyAlignment="1">
      <alignment horizontal="center" vertical="center" wrapText="1"/>
    </xf>
    <xf numFmtId="0" fontId="32" fillId="0" borderId="69" xfId="0" applyFont="1" applyBorder="1" applyAlignment="1">
      <alignment vertical="center" wrapText="1"/>
    </xf>
    <xf numFmtId="0" fontId="32" fillId="0" borderId="70" xfId="0" applyFont="1" applyBorder="1" applyAlignment="1">
      <alignment vertical="center" wrapText="1"/>
    </xf>
    <xf numFmtId="20" fontId="32" fillId="0" borderId="68" xfId="0" applyNumberFormat="1" applyFont="1" applyBorder="1" applyAlignment="1">
      <alignment horizontal="center" vertical="center" wrapText="1"/>
    </xf>
    <xf numFmtId="0" fontId="21" fillId="0" borderId="55" xfId="0" applyFont="1" applyBorder="1">
      <alignment vertical="center"/>
    </xf>
    <xf numFmtId="0" fontId="0" fillId="0" borderId="55" xfId="0" applyBorder="1">
      <alignment vertical="center"/>
    </xf>
    <xf numFmtId="20" fontId="32" fillId="3" borderId="57" xfId="0" applyNumberFormat="1" applyFont="1" applyFill="1" applyBorder="1" applyAlignment="1">
      <alignment horizontal="center" vertical="center" wrapText="1"/>
    </xf>
    <xf numFmtId="0" fontId="32" fillId="3" borderId="57" xfId="0" applyFont="1" applyFill="1" applyBorder="1" applyAlignment="1">
      <alignment horizontal="center" vertical="center" wrapText="1"/>
    </xf>
    <xf numFmtId="20" fontId="32" fillId="3" borderId="62" xfId="0" applyNumberFormat="1" applyFont="1" applyFill="1" applyBorder="1" applyAlignment="1">
      <alignment horizontal="center" vertical="center" wrapText="1"/>
    </xf>
    <xf numFmtId="0" fontId="32" fillId="3" borderId="62" xfId="0" applyFont="1" applyFill="1" applyBorder="1" applyAlignment="1">
      <alignment horizontal="center" vertical="center" wrapText="1"/>
    </xf>
    <xf numFmtId="20" fontId="32" fillId="3" borderId="68" xfId="0" applyNumberFormat="1" applyFont="1" applyFill="1" applyBorder="1" applyAlignment="1">
      <alignment horizontal="center" vertical="center" wrapText="1"/>
    </xf>
    <xf numFmtId="0" fontId="32" fillId="3" borderId="68" xfId="0" applyFont="1" applyFill="1" applyBorder="1" applyAlignment="1">
      <alignment horizontal="center" vertical="center" wrapText="1"/>
    </xf>
    <xf numFmtId="20" fontId="32" fillId="0" borderId="72" xfId="0" applyNumberFormat="1" applyFont="1" applyBorder="1" applyAlignment="1">
      <alignment horizontal="center" vertical="center" wrapText="1"/>
    </xf>
    <xf numFmtId="0" fontId="32" fillId="0" borderId="73" xfId="0" applyFont="1" applyBorder="1" applyAlignment="1">
      <alignment horizontal="center" vertical="center" wrapText="1"/>
    </xf>
    <xf numFmtId="0" fontId="32" fillId="0" borderId="74" xfId="0" applyFont="1" applyBorder="1" applyAlignment="1">
      <alignment vertical="center" wrapText="1"/>
    </xf>
    <xf numFmtId="20" fontId="32" fillId="3" borderId="73" xfId="0" applyNumberFormat="1" applyFont="1" applyFill="1" applyBorder="1" applyAlignment="1">
      <alignment horizontal="center" vertical="center" wrapText="1"/>
    </xf>
    <xf numFmtId="20" fontId="32" fillId="0" borderId="73" xfId="0" applyNumberFormat="1" applyFont="1" applyBorder="1" applyAlignment="1">
      <alignment horizontal="center" vertical="center" wrapText="1"/>
    </xf>
    <xf numFmtId="0" fontId="0" fillId="0" borderId="25" xfId="0" applyBorder="1" applyAlignment="1">
      <alignment vertical="center" shrinkToFit="1"/>
    </xf>
    <xf numFmtId="0" fontId="0" fillId="0" borderId="27" xfId="0" applyBorder="1" applyAlignment="1">
      <alignment vertical="center" shrinkToFit="1"/>
    </xf>
    <xf numFmtId="0" fontId="0" fillId="0" borderId="29" xfId="0" applyBorder="1" applyAlignment="1">
      <alignment vertical="center" shrinkToFit="1"/>
    </xf>
    <xf numFmtId="0" fontId="0" fillId="0" borderId="53" xfId="0" applyBorder="1" applyAlignment="1">
      <alignment vertical="center" shrinkToFit="1"/>
    </xf>
    <xf numFmtId="0" fontId="8" fillId="0" borderId="77" xfId="0" applyFont="1" applyBorder="1" applyAlignment="1">
      <alignment horizontal="center" vertical="center" wrapText="1"/>
    </xf>
    <xf numFmtId="0" fontId="20" fillId="0" borderId="38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0" fillId="0" borderId="78" xfId="0" applyBorder="1">
      <alignment vertical="center"/>
    </xf>
    <xf numFmtId="0" fontId="0" fillId="0" borderId="79" xfId="0" applyBorder="1">
      <alignment vertical="center"/>
    </xf>
    <xf numFmtId="0" fontId="0" fillId="0" borderId="79" xfId="0" applyBorder="1" applyAlignment="1">
      <alignment vertical="center" shrinkToFit="1"/>
    </xf>
    <xf numFmtId="0" fontId="0" fillId="0" borderId="80" xfId="0" applyBorder="1" applyAlignment="1">
      <alignment vertical="center" wrapText="1"/>
    </xf>
    <xf numFmtId="0" fontId="8" fillId="0" borderId="79" xfId="0" applyFont="1" applyBorder="1" applyAlignment="1">
      <alignment horizontal="center" vertical="center" wrapText="1"/>
    </xf>
    <xf numFmtId="0" fontId="8" fillId="0" borderId="81" xfId="0" applyFont="1" applyBorder="1" applyAlignment="1">
      <alignment horizontal="center" vertical="center" wrapText="1"/>
    </xf>
    <xf numFmtId="20" fontId="32" fillId="0" borderId="82" xfId="0" applyNumberFormat="1" applyFont="1" applyBorder="1" applyAlignment="1">
      <alignment horizontal="center" vertical="center" wrapText="1"/>
    </xf>
    <xf numFmtId="0" fontId="32" fillId="0" borderId="83" xfId="0" applyFont="1" applyBorder="1" applyAlignment="1">
      <alignment horizontal="center" vertical="center" wrapText="1"/>
    </xf>
    <xf numFmtId="0" fontId="32" fillId="0" borderId="84" xfId="0" applyFont="1" applyBorder="1" applyAlignment="1">
      <alignment vertical="center" wrapText="1"/>
    </xf>
    <xf numFmtId="0" fontId="32" fillId="0" borderId="85" xfId="0" applyFont="1" applyBorder="1" applyAlignment="1">
      <alignment vertical="center" wrapText="1"/>
    </xf>
    <xf numFmtId="20" fontId="32" fillId="0" borderId="83" xfId="0" applyNumberFormat="1" applyFont="1" applyBorder="1" applyAlignment="1">
      <alignment horizontal="center" vertical="center" wrapText="1"/>
    </xf>
    <xf numFmtId="0" fontId="0" fillId="0" borderId="87" xfId="0" applyBorder="1">
      <alignment vertical="center"/>
    </xf>
    <xf numFmtId="0" fontId="0" fillId="0" borderId="88" xfId="0" applyBorder="1">
      <alignment vertical="center"/>
    </xf>
    <xf numFmtId="0" fontId="0" fillId="0" borderId="5" xfId="0" applyBorder="1">
      <alignment vertical="center"/>
    </xf>
    <xf numFmtId="0" fontId="0" fillId="0" borderId="22" xfId="0" applyBorder="1">
      <alignment vertical="center"/>
    </xf>
    <xf numFmtId="0" fontId="0" fillId="0" borderId="5" xfId="0" applyBorder="1" applyAlignment="1">
      <alignment horizontal="center" vertical="center"/>
    </xf>
    <xf numFmtId="0" fontId="32" fillId="0" borderId="83" xfId="0" applyFont="1" applyBorder="1" applyAlignment="1">
      <alignment vertical="center" wrapText="1"/>
    </xf>
    <xf numFmtId="0" fontId="32" fillId="0" borderId="62" xfId="0" applyFont="1" applyBorder="1" applyAlignment="1">
      <alignment vertical="center" wrapText="1"/>
    </xf>
    <xf numFmtId="0" fontId="32" fillId="0" borderId="68" xfId="0" applyFont="1" applyBorder="1" applyAlignment="1">
      <alignment vertical="center" wrapText="1"/>
    </xf>
    <xf numFmtId="0" fontId="32" fillId="0" borderId="57" xfId="0" applyFont="1" applyBorder="1" applyAlignment="1">
      <alignment vertical="center" wrapText="1"/>
    </xf>
    <xf numFmtId="0" fontId="32" fillId="3" borderId="93" xfId="0" applyFont="1" applyFill="1" applyBorder="1" applyAlignment="1">
      <alignment vertical="center" wrapText="1"/>
    </xf>
    <xf numFmtId="0" fontId="32" fillId="3" borderId="91" xfId="0" applyFont="1" applyFill="1" applyBorder="1" applyAlignment="1">
      <alignment vertical="center" wrapText="1"/>
    </xf>
    <xf numFmtId="0" fontId="32" fillId="0" borderId="73" xfId="0" applyFont="1" applyBorder="1" applyAlignment="1">
      <alignment vertical="center" wrapText="1"/>
    </xf>
    <xf numFmtId="0" fontId="31" fillId="0" borderId="84" xfId="0" applyFont="1" applyBorder="1" applyAlignment="1">
      <alignment vertical="center" wrapText="1"/>
    </xf>
    <xf numFmtId="0" fontId="31" fillId="0" borderId="86" xfId="0" applyFont="1" applyBorder="1" applyAlignment="1">
      <alignment vertical="center" wrapText="1"/>
    </xf>
    <xf numFmtId="0" fontId="31" fillId="0" borderId="83" xfId="0" applyFont="1" applyBorder="1" applyAlignment="1">
      <alignment vertical="center" wrapText="1"/>
    </xf>
    <xf numFmtId="0" fontId="31" fillId="0" borderId="64" xfId="0" applyFont="1" applyBorder="1" applyAlignment="1">
      <alignment vertical="center" wrapText="1"/>
    </xf>
    <xf numFmtId="0" fontId="31" fillId="0" borderId="63" xfId="0" applyFont="1" applyBorder="1" applyAlignment="1">
      <alignment vertical="center" wrapText="1"/>
    </xf>
    <xf numFmtId="0" fontId="31" fillId="0" borderId="62" xfId="0" applyFont="1" applyBorder="1" applyAlignment="1">
      <alignment vertical="center" wrapText="1"/>
    </xf>
    <xf numFmtId="0" fontId="31" fillId="0" borderId="69" xfId="0" applyFont="1" applyBorder="1" applyAlignment="1">
      <alignment vertical="center" wrapText="1"/>
    </xf>
    <xf numFmtId="0" fontId="31" fillId="0" borderId="71" xfId="0" applyFont="1" applyBorder="1" applyAlignment="1">
      <alignment vertical="center" wrapText="1"/>
    </xf>
    <xf numFmtId="0" fontId="31" fillId="0" borderId="68" xfId="0" applyFont="1" applyBorder="1" applyAlignment="1">
      <alignment vertical="center" wrapText="1"/>
    </xf>
    <xf numFmtId="0" fontId="31" fillId="0" borderId="59" xfId="0" applyFont="1" applyBorder="1" applyAlignment="1">
      <alignment vertical="center" wrapText="1"/>
    </xf>
    <xf numFmtId="0" fontId="31" fillId="0" borderId="58" xfId="0" applyFont="1" applyBorder="1" applyAlignment="1">
      <alignment vertical="center" wrapText="1"/>
    </xf>
    <xf numFmtId="0" fontId="31" fillId="0" borderId="57" xfId="0" applyFont="1" applyBorder="1" applyAlignment="1">
      <alignment vertical="center" wrapText="1"/>
    </xf>
    <xf numFmtId="0" fontId="31" fillId="0" borderId="75" xfId="0" applyFont="1" applyBorder="1" applyAlignment="1">
      <alignment vertical="center" wrapText="1"/>
    </xf>
    <xf numFmtId="0" fontId="31" fillId="0" borderId="73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33" fillId="0" borderId="8" xfId="0" applyFont="1" applyFill="1" applyBorder="1" applyAlignment="1">
      <alignment vertical="center" wrapText="1"/>
    </xf>
    <xf numFmtId="0" fontId="34" fillId="0" borderId="8" xfId="0" applyFont="1" applyFill="1" applyBorder="1" applyAlignment="1">
      <alignment horizontal="center" vertical="center" wrapText="1"/>
    </xf>
    <xf numFmtId="0" fontId="38" fillId="0" borderId="8" xfId="0" applyFont="1" applyFill="1" applyBorder="1" applyAlignment="1">
      <alignment vertical="center"/>
    </xf>
    <xf numFmtId="0" fontId="33" fillId="0" borderId="19" xfId="0" applyFont="1" applyFill="1" applyBorder="1" applyAlignment="1">
      <alignment vertical="center" wrapText="1" shrinkToFit="1"/>
    </xf>
    <xf numFmtId="0" fontId="11" fillId="0" borderId="8" xfId="0" applyFont="1" applyFill="1" applyBorder="1" applyAlignment="1">
      <alignment horizontal="center" vertical="center" wrapText="1"/>
    </xf>
    <xf numFmtId="0" fontId="12" fillId="0" borderId="36" xfId="0" applyFont="1" applyFill="1" applyBorder="1" applyAlignment="1">
      <alignment horizontal="left" vertical="center"/>
    </xf>
    <xf numFmtId="0" fontId="12" fillId="0" borderId="22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39" fillId="0" borderId="11" xfId="0" applyFont="1" applyFill="1" applyBorder="1" applyAlignment="1">
      <alignment vertical="center" wrapText="1"/>
    </xf>
    <xf numFmtId="0" fontId="40" fillId="0" borderId="11" xfId="0" applyFont="1" applyFill="1" applyBorder="1" applyAlignment="1">
      <alignment horizontal="center" vertical="center" wrapText="1"/>
    </xf>
    <xf numFmtId="0" fontId="41" fillId="0" borderId="11" xfId="0" applyFont="1" applyFill="1" applyBorder="1" applyAlignment="1">
      <alignment vertical="center"/>
    </xf>
    <xf numFmtId="0" fontId="39" fillId="0" borderId="5" xfId="0" applyFont="1" applyFill="1" applyBorder="1" applyAlignment="1">
      <alignment vertical="center" wrapText="1"/>
    </xf>
    <xf numFmtId="0" fontId="40" fillId="0" borderId="5" xfId="0" applyFont="1" applyFill="1" applyBorder="1" applyAlignment="1">
      <alignment horizontal="center" vertical="center"/>
    </xf>
    <xf numFmtId="0" fontId="41" fillId="0" borderId="5" xfId="0" applyFont="1" applyFill="1" applyBorder="1" applyAlignment="1">
      <alignment vertical="center"/>
    </xf>
    <xf numFmtId="0" fontId="39" fillId="0" borderId="22" xfId="0" applyFont="1" applyFill="1" applyBorder="1" applyAlignment="1">
      <alignment vertical="center" wrapText="1" shrinkToFit="1"/>
    </xf>
    <xf numFmtId="0" fontId="12" fillId="0" borderId="37" xfId="0" applyFont="1" applyFill="1" applyBorder="1" applyAlignment="1">
      <alignment horizontal="left" vertical="center"/>
    </xf>
    <xf numFmtId="0" fontId="19" fillId="0" borderId="36" xfId="0" applyFont="1" applyFill="1" applyBorder="1" applyAlignment="1">
      <alignment horizontal="left" vertical="center"/>
    </xf>
    <xf numFmtId="0" fontId="0" fillId="0" borderId="96" xfId="0" applyBorder="1" applyAlignment="1">
      <alignment horizontal="center" vertical="center"/>
    </xf>
    <xf numFmtId="0" fontId="0" fillId="0" borderId="97" xfId="0" applyBorder="1">
      <alignment vertical="center"/>
    </xf>
    <xf numFmtId="0" fontId="20" fillId="0" borderId="41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/>
    </xf>
    <xf numFmtId="0" fontId="20" fillId="0" borderId="42" xfId="0" applyFont="1" applyBorder="1" applyAlignment="1">
      <alignment horizontal="center" vertical="center"/>
    </xf>
    <xf numFmtId="0" fontId="20" fillId="0" borderId="42" xfId="0" applyFont="1" applyBorder="1" applyAlignment="1">
      <alignment horizontal="center" vertical="center" wrapText="1"/>
    </xf>
    <xf numFmtId="0" fontId="20" fillId="0" borderId="43" xfId="0" applyFont="1" applyBorder="1" applyAlignment="1">
      <alignment horizontal="center" vertical="center" wrapText="1"/>
    </xf>
    <xf numFmtId="0" fontId="0" fillId="0" borderId="100" xfId="0" applyBorder="1" applyAlignment="1">
      <alignment horizontal="center" vertical="center"/>
    </xf>
    <xf numFmtId="0" fontId="0" fillId="4" borderId="101" xfId="0" applyFill="1" applyBorder="1" applyAlignment="1">
      <alignment vertical="center" wrapText="1"/>
    </xf>
    <xf numFmtId="0" fontId="0" fillId="4" borderId="25" xfId="0" applyFill="1" applyBorder="1" applyAlignment="1">
      <alignment vertical="center" wrapText="1"/>
    </xf>
    <xf numFmtId="0" fontId="0" fillId="4" borderId="25" xfId="0" applyFill="1" applyBorder="1" applyAlignment="1">
      <alignment horizontal="center" vertical="center" wrapText="1"/>
    </xf>
    <xf numFmtId="0" fontId="0" fillId="4" borderId="26" xfId="0" applyFill="1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vertical="center" wrapText="1"/>
    </xf>
    <xf numFmtId="0" fontId="0" fillId="0" borderId="101" xfId="0" applyBorder="1" applyAlignment="1">
      <alignment vertical="center" wrapText="1"/>
    </xf>
    <xf numFmtId="0" fontId="0" fillId="0" borderId="102" xfId="0" applyBorder="1">
      <alignment vertical="center"/>
    </xf>
    <xf numFmtId="0" fontId="0" fillId="0" borderId="103" xfId="0" applyBorder="1">
      <alignment vertical="center"/>
    </xf>
    <xf numFmtId="0" fontId="0" fillId="0" borderId="104" xfId="0" applyBorder="1">
      <alignment vertical="center"/>
    </xf>
    <xf numFmtId="0" fontId="0" fillId="0" borderId="48" xfId="0" applyBorder="1" applyAlignment="1">
      <alignment horizontal="center" vertical="center"/>
    </xf>
    <xf numFmtId="0" fontId="0" fillId="0" borderId="105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vertical="center" wrapText="1"/>
    </xf>
    <xf numFmtId="0" fontId="0" fillId="4" borderId="27" xfId="0" applyFill="1" applyBorder="1" applyAlignment="1">
      <alignment vertical="center" wrapText="1"/>
    </xf>
    <xf numFmtId="0" fontId="0" fillId="4" borderId="27" xfId="0" applyFill="1" applyBorder="1" applyAlignment="1">
      <alignment horizontal="center" vertical="center" wrapText="1"/>
    </xf>
    <xf numFmtId="0" fontId="0" fillId="4" borderId="28" xfId="0" applyFill="1" applyBorder="1" applyAlignment="1">
      <alignment vertical="center" wrapText="1"/>
    </xf>
    <xf numFmtId="0" fontId="0" fillId="0" borderId="61" xfId="0" applyBorder="1">
      <alignment vertical="center"/>
    </xf>
    <xf numFmtId="0" fontId="0" fillId="0" borderId="62" xfId="0" applyBorder="1">
      <alignment vertical="center"/>
    </xf>
    <xf numFmtId="0" fontId="0" fillId="0" borderId="91" xfId="0" applyBorder="1">
      <alignment vertical="center"/>
    </xf>
    <xf numFmtId="0" fontId="0" fillId="4" borderId="105" xfId="0" applyFill="1" applyBorder="1" applyAlignment="1">
      <alignment vertical="center" wrapText="1"/>
    </xf>
    <xf numFmtId="0" fontId="0" fillId="0" borderId="52" xfId="0" applyBorder="1" applyAlignment="1">
      <alignment horizontal="center" vertical="center"/>
    </xf>
    <xf numFmtId="0" fontId="0" fillId="0" borderId="106" xfId="0" applyBorder="1" applyAlignment="1">
      <alignment vertical="center" wrapText="1"/>
    </xf>
    <xf numFmtId="0" fontId="0" fillId="0" borderId="53" xfId="0" applyBorder="1" applyAlignment="1">
      <alignment vertical="center" wrapText="1"/>
    </xf>
    <xf numFmtId="0" fontId="0" fillId="0" borderId="53" xfId="0" applyBorder="1" applyAlignment="1">
      <alignment horizontal="center" vertical="center" wrapText="1"/>
    </xf>
    <xf numFmtId="0" fontId="0" fillId="0" borderId="87" xfId="0" applyBorder="1" applyAlignment="1">
      <alignment vertical="center" wrapText="1"/>
    </xf>
    <xf numFmtId="0" fontId="0" fillId="4" borderId="106" xfId="0" applyFill="1" applyBorder="1" applyAlignment="1">
      <alignment vertical="center" wrapText="1"/>
    </xf>
    <xf numFmtId="0" fontId="0" fillId="4" borderId="53" xfId="0" applyFill="1" applyBorder="1" applyAlignment="1">
      <alignment vertical="center" wrapText="1"/>
    </xf>
    <xf numFmtId="0" fontId="0" fillId="4" borderId="53" xfId="0" applyFill="1" applyBorder="1" applyAlignment="1">
      <alignment horizontal="center" vertical="center" wrapText="1"/>
    </xf>
    <xf numFmtId="0" fontId="0" fillId="4" borderId="54" xfId="0" applyFill="1" applyBorder="1" applyAlignment="1">
      <alignment vertical="center" wrapText="1"/>
    </xf>
    <xf numFmtId="0" fontId="0" fillId="0" borderId="72" xfId="0" applyBorder="1">
      <alignment vertical="center"/>
    </xf>
    <xf numFmtId="0" fontId="0" fillId="0" borderId="73" xfId="0" applyBorder="1">
      <alignment vertical="center"/>
    </xf>
    <xf numFmtId="0" fontId="0" fillId="0" borderId="94" xfId="0" applyBorder="1">
      <alignment vertical="center"/>
    </xf>
    <xf numFmtId="0" fontId="0" fillId="0" borderId="0" xfId="0" applyAlignment="1">
      <alignment vertical="center" shrinkToFit="1"/>
    </xf>
    <xf numFmtId="0" fontId="0" fillId="0" borderId="55" xfId="0" applyBorder="1" applyAlignment="1">
      <alignment vertical="center" wrapText="1"/>
    </xf>
    <xf numFmtId="0" fontId="0" fillId="0" borderId="55" xfId="0" applyBorder="1" applyAlignment="1">
      <alignment horizontal="center" vertical="center" wrapText="1"/>
    </xf>
    <xf numFmtId="0" fontId="0" fillId="0" borderId="79" xfId="0" applyBorder="1" applyAlignment="1">
      <alignment vertical="center" wrapText="1"/>
    </xf>
    <xf numFmtId="0" fontId="0" fillId="4" borderId="47" xfId="0" applyFill="1" applyBorder="1" applyAlignment="1">
      <alignment vertical="center" wrapText="1"/>
    </xf>
    <xf numFmtId="0" fontId="0" fillId="4" borderId="49" xfId="0" applyFill="1" applyBorder="1" applyAlignment="1">
      <alignment vertical="center" wrapText="1"/>
    </xf>
    <xf numFmtId="0" fontId="0" fillId="4" borderId="52" xfId="0" applyFill="1" applyBorder="1" applyAlignment="1">
      <alignment horizontal="center" vertical="center"/>
    </xf>
    <xf numFmtId="0" fontId="0" fillId="4" borderId="87" xfId="0" applyFill="1" applyBorder="1" applyAlignment="1">
      <alignment vertical="center" wrapText="1"/>
    </xf>
    <xf numFmtId="0" fontId="0" fillId="4" borderId="72" xfId="0" applyFill="1" applyBorder="1">
      <alignment vertical="center"/>
    </xf>
    <xf numFmtId="0" fontId="0" fillId="4" borderId="73" xfId="0" applyFill="1" applyBorder="1">
      <alignment vertical="center"/>
    </xf>
    <xf numFmtId="0" fontId="0" fillId="4" borderId="94" xfId="0" applyFill="1" applyBorder="1">
      <alignment vertical="center"/>
    </xf>
    <xf numFmtId="0" fontId="8" fillId="0" borderId="0" xfId="0" applyFont="1" applyAlignment="1">
      <alignment vertical="center" wrapText="1" shrinkToFit="1"/>
    </xf>
    <xf numFmtId="0" fontId="0" fillId="0" borderId="0" xfId="0" applyAlignment="1">
      <alignment horizontal="center" vertical="center" wrapText="1"/>
    </xf>
    <xf numFmtId="0" fontId="0" fillId="0" borderId="40" xfId="0" applyBorder="1" applyAlignment="1">
      <alignment vertical="center" wrapText="1"/>
    </xf>
    <xf numFmtId="0" fontId="20" fillId="0" borderId="107" xfId="0" applyFont="1" applyBorder="1" applyAlignment="1">
      <alignment horizontal="center" vertical="center" wrapText="1"/>
    </xf>
    <xf numFmtId="0" fontId="0" fillId="0" borderId="105" xfId="0" applyBorder="1">
      <alignment vertical="center"/>
    </xf>
    <xf numFmtId="0" fontId="0" fillId="0" borderId="106" xfId="0" applyBorder="1">
      <alignment vertical="center"/>
    </xf>
    <xf numFmtId="0" fontId="0" fillId="4" borderId="106" xfId="0" applyFill="1" applyBorder="1">
      <alignment vertical="center"/>
    </xf>
    <xf numFmtId="0" fontId="13" fillId="0" borderId="5" xfId="0" applyFont="1" applyFill="1" applyBorder="1" applyAlignment="1">
      <alignment horizontal="center" vertical="center" wrapText="1"/>
    </xf>
    <xf numFmtId="20" fontId="0" fillId="0" borderId="0" xfId="0" applyNumberFormat="1">
      <alignment vertical="center"/>
    </xf>
    <xf numFmtId="0" fontId="0" fillId="3" borderId="0" xfId="0" applyFill="1">
      <alignment vertical="center"/>
    </xf>
    <xf numFmtId="20" fontId="0" fillId="3" borderId="0" xfId="0" applyNumberFormat="1" applyFill="1">
      <alignment vertical="center"/>
    </xf>
    <xf numFmtId="0" fontId="12" fillId="0" borderId="5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vertical="center" wrapText="1"/>
    </xf>
    <xf numFmtId="0" fontId="16" fillId="0" borderId="19" xfId="0" applyFont="1" applyFill="1" applyBorder="1" applyAlignment="1">
      <alignment vertical="center" wrapText="1"/>
    </xf>
    <xf numFmtId="0" fontId="19" fillId="0" borderId="37" xfId="0" applyFont="1" applyFill="1" applyBorder="1" applyAlignment="1">
      <alignment horizontal="left" vertical="center" wrapText="1"/>
    </xf>
    <xf numFmtId="0" fontId="12" fillId="0" borderId="37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5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vertical="center"/>
    </xf>
    <xf numFmtId="0" fontId="43" fillId="0" borderId="8" xfId="0" applyFont="1" applyFill="1" applyBorder="1" applyAlignment="1">
      <alignment horizontal="center" vertical="center"/>
    </xf>
    <xf numFmtId="0" fontId="44" fillId="0" borderId="8" xfId="0" applyFont="1" applyFill="1" applyBorder="1" applyAlignment="1">
      <alignment vertical="center"/>
    </xf>
    <xf numFmtId="0" fontId="39" fillId="0" borderId="8" xfId="0" applyFont="1" applyFill="1" applyBorder="1" applyAlignment="1">
      <alignment vertical="center" wrapText="1"/>
    </xf>
    <xf numFmtId="0" fontId="16" fillId="0" borderId="8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0" fontId="23" fillId="0" borderId="5" xfId="0" applyFont="1" applyFill="1" applyBorder="1" applyAlignment="1">
      <alignment horizontal="center" vertical="center"/>
    </xf>
    <xf numFmtId="0" fontId="44" fillId="0" borderId="5" xfId="0" applyFont="1" applyFill="1" applyBorder="1" applyAlignment="1">
      <alignment vertical="center"/>
    </xf>
    <xf numFmtId="0" fontId="45" fillId="0" borderId="0" xfId="0" applyFont="1" applyAlignment="1">
      <alignment vertical="center"/>
    </xf>
    <xf numFmtId="0" fontId="45" fillId="0" borderId="0" xfId="0" applyFont="1">
      <alignment vertical="center"/>
    </xf>
    <xf numFmtId="0" fontId="12" fillId="0" borderId="11" xfId="0" applyFont="1" applyFill="1" applyBorder="1" applyAlignment="1">
      <alignment horizontal="left" vertical="center" wrapText="1"/>
    </xf>
    <xf numFmtId="0" fontId="24" fillId="0" borderId="8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/>
    </xf>
    <xf numFmtId="0" fontId="46" fillId="0" borderId="8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24" fillId="0" borderId="5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/>
    </xf>
    <xf numFmtId="0" fontId="46" fillId="0" borderId="5" xfId="0" applyFont="1" applyFill="1" applyBorder="1" applyAlignment="1">
      <alignment vertical="center"/>
    </xf>
    <xf numFmtId="0" fontId="32" fillId="3" borderId="73" xfId="0" applyFont="1" applyFill="1" applyBorder="1" applyAlignment="1">
      <alignment horizontal="center" vertical="center" wrapText="1"/>
    </xf>
    <xf numFmtId="20" fontId="32" fillId="3" borderId="93" xfId="0" applyNumberFormat="1" applyFont="1" applyFill="1" applyBorder="1" applyAlignment="1">
      <alignment vertical="center" wrapText="1"/>
    </xf>
    <xf numFmtId="0" fontId="32" fillId="3" borderId="94" xfId="0" applyFont="1" applyFill="1" applyBorder="1" applyAlignment="1">
      <alignment vertical="center" wrapText="1"/>
    </xf>
    <xf numFmtId="0" fontId="16" fillId="0" borderId="63" xfId="0" applyFont="1" applyBorder="1" applyAlignment="1">
      <alignment vertical="center" wrapText="1"/>
    </xf>
    <xf numFmtId="0" fontId="16" fillId="0" borderId="69" xfId="0" applyFont="1" applyBorder="1" applyAlignment="1">
      <alignment vertical="center" wrapText="1"/>
    </xf>
    <xf numFmtId="0" fontId="8" fillId="0" borderId="78" xfId="0" applyFont="1" applyBorder="1" applyAlignment="1">
      <alignment horizontal="center" vertical="center" wrapText="1"/>
    </xf>
    <xf numFmtId="20" fontId="32" fillId="0" borderId="62" xfId="0" applyNumberFormat="1" applyFont="1" applyFill="1" applyBorder="1" applyAlignment="1">
      <alignment horizontal="center" vertical="center" wrapText="1"/>
    </xf>
    <xf numFmtId="0" fontId="32" fillId="0" borderId="62" xfId="0" applyFont="1" applyFill="1" applyBorder="1" applyAlignment="1">
      <alignment horizontal="center" vertical="center" wrapText="1"/>
    </xf>
    <xf numFmtId="0" fontId="16" fillId="0" borderId="63" xfId="0" applyFont="1" applyFill="1" applyBorder="1" applyAlignment="1">
      <alignment vertical="center" wrapText="1"/>
    </xf>
    <xf numFmtId="0" fontId="32" fillId="0" borderId="65" xfId="0" applyFont="1" applyFill="1" applyBorder="1" applyAlignment="1">
      <alignment vertical="center" wrapText="1"/>
    </xf>
    <xf numFmtId="0" fontId="32" fillId="0" borderId="63" xfId="0" applyFont="1" applyFill="1" applyBorder="1" applyAlignment="1">
      <alignment vertical="center" wrapText="1"/>
    </xf>
    <xf numFmtId="0" fontId="16" fillId="0" borderId="65" xfId="0" applyFont="1" applyFill="1" applyBorder="1" applyAlignment="1">
      <alignment vertical="center" wrapText="1"/>
    </xf>
    <xf numFmtId="20" fontId="32" fillId="0" borderId="68" xfId="0" applyNumberFormat="1" applyFont="1" applyBorder="1" applyAlignment="1">
      <alignment vertical="center" wrapText="1"/>
    </xf>
    <xf numFmtId="20" fontId="31" fillId="0" borderId="68" xfId="0" applyNumberFormat="1" applyFont="1" applyBorder="1" applyAlignment="1">
      <alignment vertical="center" wrapText="1"/>
    </xf>
    <xf numFmtId="0" fontId="12" fillId="0" borderId="19" xfId="0" applyFont="1" applyFill="1" applyBorder="1" applyAlignment="1">
      <alignment horizontal="left" vertical="center"/>
    </xf>
    <xf numFmtId="0" fontId="33" fillId="0" borderId="8" xfId="0" applyFont="1" applyFill="1" applyBorder="1" applyAlignment="1">
      <alignment horizontal="center" vertical="center" wrapText="1"/>
    </xf>
    <xf numFmtId="0" fontId="33" fillId="0" borderId="5" xfId="0" applyFont="1" applyFill="1" applyBorder="1" applyAlignment="1">
      <alignment horizontal="center" vertical="center" wrapText="1"/>
    </xf>
    <xf numFmtId="0" fontId="8" fillId="0" borderId="108" xfId="0" applyFont="1" applyBorder="1">
      <alignment vertical="center"/>
    </xf>
    <xf numFmtId="0" fontId="8" fillId="0" borderId="36" xfId="0" applyFont="1" applyBorder="1">
      <alignment vertical="center"/>
    </xf>
    <xf numFmtId="0" fontId="8" fillId="0" borderId="48" xfId="0" applyFont="1" applyBorder="1">
      <alignment vertical="center"/>
    </xf>
    <xf numFmtId="0" fontId="8" fillId="0" borderId="27" xfId="0" applyFont="1" applyBorder="1">
      <alignment vertical="center"/>
    </xf>
    <xf numFmtId="0" fontId="48" fillId="0" borderId="27" xfId="0" applyFont="1" applyBorder="1">
      <alignment vertical="center"/>
    </xf>
    <xf numFmtId="0" fontId="8" fillId="0" borderId="50" xfId="0" applyFont="1" applyBorder="1">
      <alignment vertical="center"/>
    </xf>
    <xf numFmtId="0" fontId="8" fillId="0" borderId="29" xfId="0" applyFont="1" applyBorder="1">
      <alignment vertical="center"/>
    </xf>
    <xf numFmtId="0" fontId="48" fillId="0" borderId="25" xfId="0" applyFont="1" applyBorder="1">
      <alignment vertical="center"/>
    </xf>
    <xf numFmtId="0" fontId="32" fillId="0" borderId="29" xfId="0" applyFont="1" applyBorder="1">
      <alignment vertical="center"/>
    </xf>
    <xf numFmtId="0" fontId="8" fillId="0" borderId="25" xfId="0" applyFont="1" applyBorder="1">
      <alignment vertical="center"/>
    </xf>
    <xf numFmtId="0" fontId="8" fillId="0" borderId="53" xfId="0" applyFont="1" applyBorder="1">
      <alignment vertical="center"/>
    </xf>
    <xf numFmtId="0" fontId="32" fillId="0" borderId="53" xfId="0" applyFont="1" applyBorder="1">
      <alignment vertical="center"/>
    </xf>
    <xf numFmtId="0" fontId="8" fillId="0" borderId="0" xfId="0" applyFont="1">
      <alignment vertical="center"/>
    </xf>
    <xf numFmtId="0" fontId="20" fillId="0" borderId="27" xfId="0" applyFont="1" applyBorder="1" applyAlignment="1">
      <alignment vertical="center" wrapText="1" shrinkToFit="1"/>
    </xf>
    <xf numFmtId="0" fontId="20" fillId="0" borderId="55" xfId="0" applyFont="1" applyBorder="1" applyAlignment="1">
      <alignment vertical="center" wrapText="1" shrinkToFit="1"/>
    </xf>
    <xf numFmtId="0" fontId="20" fillId="0" borderId="53" xfId="0" applyFont="1" applyBorder="1" applyAlignment="1">
      <alignment vertical="center" wrapText="1" shrinkToFit="1"/>
    </xf>
    <xf numFmtId="0" fontId="20" fillId="4" borderId="53" xfId="0" applyFont="1" applyFill="1" applyBorder="1" applyAlignment="1">
      <alignment vertical="center" wrapText="1" shrinkToFit="1"/>
    </xf>
    <xf numFmtId="0" fontId="31" fillId="3" borderId="58" xfId="0" applyFont="1" applyFill="1" applyBorder="1" applyAlignment="1">
      <alignment vertical="center" wrapText="1"/>
    </xf>
    <xf numFmtId="0" fontId="32" fillId="3" borderId="60" xfId="0" applyFont="1" applyFill="1" applyBorder="1" applyAlignment="1">
      <alignment vertical="center" wrapText="1"/>
    </xf>
    <xf numFmtId="0" fontId="16" fillId="3" borderId="63" xfId="0" applyFont="1" applyFill="1" applyBorder="1" applyAlignment="1">
      <alignment vertical="center" wrapText="1"/>
    </xf>
    <xf numFmtId="0" fontId="32" fillId="3" borderId="65" xfId="0" applyFont="1" applyFill="1" applyBorder="1" applyAlignment="1">
      <alignment vertical="center" wrapText="1"/>
    </xf>
    <xf numFmtId="0" fontId="16" fillId="3" borderId="69" xfId="0" applyFont="1" applyFill="1" applyBorder="1" applyAlignment="1">
      <alignment vertical="center" wrapText="1"/>
    </xf>
    <xf numFmtId="0" fontId="32" fillId="3" borderId="71" xfId="0" applyFont="1" applyFill="1" applyBorder="1" applyAlignment="1">
      <alignment vertical="center" wrapText="1"/>
    </xf>
    <xf numFmtId="0" fontId="32" fillId="3" borderId="58" xfId="0" applyFont="1" applyFill="1" applyBorder="1" applyAlignment="1">
      <alignment vertical="center" wrapText="1"/>
    </xf>
    <xf numFmtId="0" fontId="31" fillId="3" borderId="60" xfId="0" applyFont="1" applyFill="1" applyBorder="1" applyAlignment="1">
      <alignment vertical="center" wrapText="1"/>
    </xf>
    <xf numFmtId="0" fontId="32" fillId="3" borderId="63" xfId="0" applyFont="1" applyFill="1" applyBorder="1" applyAlignment="1">
      <alignment vertical="center" wrapText="1"/>
    </xf>
    <xf numFmtId="0" fontId="31" fillId="3" borderId="65" xfId="0" applyFont="1" applyFill="1" applyBorder="1" applyAlignment="1">
      <alignment vertical="center" wrapText="1"/>
    </xf>
    <xf numFmtId="0" fontId="32" fillId="3" borderId="69" xfId="0" applyFont="1" applyFill="1" applyBorder="1" applyAlignment="1">
      <alignment vertical="center" wrapText="1"/>
    </xf>
    <xf numFmtId="0" fontId="31" fillId="3" borderId="71" xfId="0" applyFont="1" applyFill="1" applyBorder="1" applyAlignment="1">
      <alignment vertical="center" wrapText="1"/>
    </xf>
    <xf numFmtId="0" fontId="31" fillId="3" borderId="63" xfId="0" applyFont="1" applyFill="1" applyBorder="1" applyAlignment="1">
      <alignment vertical="center" wrapText="1"/>
    </xf>
    <xf numFmtId="0" fontId="32" fillId="3" borderId="74" xfId="0" applyFont="1" applyFill="1" applyBorder="1" applyAlignment="1">
      <alignment vertical="center" wrapText="1"/>
    </xf>
    <xf numFmtId="0" fontId="31" fillId="3" borderId="76" xfId="0" applyFont="1" applyFill="1" applyBorder="1" applyAlignment="1">
      <alignment vertical="center" wrapText="1"/>
    </xf>
    <xf numFmtId="0" fontId="8" fillId="3" borderId="38" xfId="0" applyFont="1" applyFill="1" applyBorder="1" applyAlignment="1">
      <alignment horizontal="center" vertical="center" wrapText="1"/>
    </xf>
    <xf numFmtId="0" fontId="20" fillId="3" borderId="38" xfId="0" applyFont="1" applyFill="1" applyBorder="1" applyAlignment="1">
      <alignment horizontal="center" vertical="center" wrapText="1"/>
    </xf>
    <xf numFmtId="0" fontId="8" fillId="3" borderId="89" xfId="0" applyFont="1" applyFill="1" applyBorder="1" applyAlignment="1">
      <alignment horizontal="center" vertical="center" wrapText="1"/>
    </xf>
    <xf numFmtId="20" fontId="32" fillId="3" borderId="83" xfId="0" applyNumberFormat="1" applyFont="1" applyFill="1" applyBorder="1" applyAlignment="1">
      <alignment horizontal="center" vertical="center" wrapText="1"/>
    </xf>
    <xf numFmtId="0" fontId="32" fillId="3" borderId="83" xfId="0" applyFont="1" applyFill="1" applyBorder="1" applyAlignment="1">
      <alignment horizontal="center" vertical="center" wrapText="1"/>
    </xf>
    <xf numFmtId="0" fontId="32" fillId="3" borderId="90" xfId="0" applyFont="1" applyFill="1" applyBorder="1" applyAlignment="1">
      <alignment vertical="center" wrapText="1"/>
    </xf>
    <xf numFmtId="20" fontId="32" fillId="3" borderId="91" xfId="0" applyNumberFormat="1" applyFont="1" applyFill="1" applyBorder="1" applyAlignment="1">
      <alignment vertical="center" wrapText="1"/>
    </xf>
    <xf numFmtId="0" fontId="32" fillId="3" borderId="92" xfId="0" applyFont="1" applyFill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16" fillId="0" borderId="8" xfId="0" applyFont="1" applyFill="1" applyBorder="1" applyAlignment="1">
      <alignment vertical="center" wrapText="1"/>
    </xf>
    <xf numFmtId="0" fontId="12" fillId="0" borderId="22" xfId="0" applyFont="1" applyFill="1" applyBorder="1" applyAlignment="1">
      <alignment vertical="center"/>
    </xf>
    <xf numFmtId="0" fontId="16" fillId="0" borderId="62" xfId="0" applyFont="1" applyBorder="1" applyAlignment="1">
      <alignment vertical="center" wrapText="1"/>
    </xf>
    <xf numFmtId="0" fontId="42" fillId="0" borderId="0" xfId="0" applyFont="1" applyAlignment="1">
      <alignment horizontal="right" vertical="center"/>
    </xf>
    <xf numFmtId="0" fontId="20" fillId="0" borderId="0" xfId="0" applyFont="1">
      <alignment vertical="center"/>
    </xf>
    <xf numFmtId="0" fontId="51" fillId="0" borderId="0" xfId="0" applyFont="1" applyAlignment="1">
      <alignment horizontal="left" vertical="center"/>
    </xf>
    <xf numFmtId="0" fontId="52" fillId="0" borderId="0" xfId="0" applyFont="1" applyAlignment="1">
      <alignment vertical="center"/>
    </xf>
    <xf numFmtId="0" fontId="53" fillId="0" borderId="27" xfId="0" applyFont="1" applyBorder="1">
      <alignment vertical="center"/>
    </xf>
    <xf numFmtId="0" fontId="50" fillId="0" borderId="0" xfId="0" applyFont="1" applyAlignment="1">
      <alignment vertical="center" wrapText="1"/>
    </xf>
    <xf numFmtId="0" fontId="17" fillId="0" borderId="0" xfId="0" applyFont="1" applyAlignment="1">
      <alignment vertical="center" wrapText="1"/>
    </xf>
    <xf numFmtId="0" fontId="0" fillId="5" borderId="0" xfId="0" applyFill="1">
      <alignment vertical="center"/>
    </xf>
    <xf numFmtId="0" fontId="12" fillId="0" borderId="22" xfId="0" applyFont="1" applyFill="1" applyBorder="1" applyAlignment="1">
      <alignment horizontal="left" vertical="center"/>
    </xf>
    <xf numFmtId="0" fontId="0" fillId="6" borderId="0" xfId="0" applyFill="1">
      <alignment vertical="center"/>
    </xf>
    <xf numFmtId="21" fontId="0" fillId="0" borderId="0" xfId="0" applyNumberFormat="1">
      <alignment vertical="center"/>
    </xf>
    <xf numFmtId="0" fontId="4" fillId="0" borderId="0" xfId="0" applyFont="1" applyAlignment="1">
      <alignment vertical="center" wrapText="1"/>
    </xf>
    <xf numFmtId="0" fontId="54" fillId="6" borderId="0" xfId="0" applyFont="1" applyFill="1" applyAlignment="1">
      <alignment vertical="center" wrapText="1"/>
    </xf>
    <xf numFmtId="0" fontId="54" fillId="0" borderId="0" xfId="0" applyFont="1" applyAlignment="1">
      <alignment vertical="center" wrapText="1"/>
    </xf>
    <xf numFmtId="0" fontId="4" fillId="0" borderId="13" xfId="0" applyFont="1" applyFill="1" applyBorder="1" applyAlignment="1">
      <alignment horizontal="center" vertical="center"/>
    </xf>
    <xf numFmtId="0" fontId="11" fillId="6" borderId="0" xfId="0" applyFont="1" applyFill="1" applyAlignment="1">
      <alignment vertical="center" wrapText="1"/>
    </xf>
    <xf numFmtId="0" fontId="4" fillId="5" borderId="0" xfId="0" applyFont="1" applyFill="1">
      <alignment vertical="center"/>
    </xf>
    <xf numFmtId="0" fontId="0" fillId="0" borderId="98" xfId="0" applyBorder="1" applyAlignment="1">
      <alignment horizontal="center" vertical="center" wrapText="1"/>
    </xf>
    <xf numFmtId="0" fontId="0" fillId="6" borderId="0" xfId="0" applyFill="1" applyAlignment="1">
      <alignment vertical="center" wrapText="1"/>
    </xf>
    <xf numFmtId="20" fontId="50" fillId="0" borderId="0" xfId="0" applyNumberFormat="1" applyFont="1" applyAlignment="1">
      <alignment vertical="center" wrapText="1"/>
    </xf>
    <xf numFmtId="0" fontId="17" fillId="6" borderId="0" xfId="0" applyFont="1" applyFill="1" applyAlignment="1">
      <alignment vertical="center" wrapText="1"/>
    </xf>
    <xf numFmtId="0" fontId="20" fillId="6" borderId="0" xfId="0" applyFont="1" applyFill="1" applyAlignment="1">
      <alignment vertical="center" wrapText="1"/>
    </xf>
    <xf numFmtId="0" fontId="22" fillId="0" borderId="0" xfId="0" applyFont="1" applyFill="1" applyBorder="1" applyAlignment="1">
      <alignment horizontal="center" vertical="center"/>
    </xf>
    <xf numFmtId="0" fontId="22" fillId="0" borderId="5" xfId="0" applyFont="1" applyFill="1" applyBorder="1" applyAlignment="1">
      <alignment horizontal="center" vertical="center"/>
    </xf>
    <xf numFmtId="0" fontId="0" fillId="0" borderId="98" xfId="0" applyNumberFormat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 wrapText="1"/>
    </xf>
    <xf numFmtId="0" fontId="28" fillId="0" borderId="26" xfId="0" applyFont="1" applyBorder="1" applyAlignment="1">
      <alignment horizontal="center" vertical="center" wrapText="1"/>
    </xf>
    <xf numFmtId="0" fontId="28" fillId="0" borderId="101" xfId="0" applyFont="1" applyBorder="1" applyAlignment="1">
      <alignment horizontal="center" vertical="center" wrapText="1"/>
    </xf>
    <xf numFmtId="0" fontId="28" fillId="0" borderId="25" xfId="0" applyFont="1" applyBorder="1" applyAlignment="1">
      <alignment horizontal="center" vertical="center" wrapText="1"/>
    </xf>
    <xf numFmtId="0" fontId="28" fillId="0" borderId="101" xfId="0" applyFont="1" applyFill="1" applyBorder="1" applyAlignment="1">
      <alignment horizontal="center" vertical="center" wrapText="1"/>
    </xf>
    <xf numFmtId="0" fontId="28" fillId="0" borderId="25" xfId="0" applyFont="1" applyFill="1" applyBorder="1" applyAlignment="1">
      <alignment horizontal="center" vertical="center" wrapText="1"/>
    </xf>
    <xf numFmtId="0" fontId="28" fillId="0" borderId="47" xfId="0" applyFont="1" applyFill="1" applyBorder="1" applyAlignment="1">
      <alignment horizontal="center" vertical="center" wrapText="1"/>
    </xf>
    <xf numFmtId="0" fontId="18" fillId="0" borderId="105" xfId="0" applyFont="1" applyBorder="1" applyAlignment="1">
      <alignment horizontal="center" vertical="center" wrapText="1"/>
    </xf>
    <xf numFmtId="0" fontId="18" fillId="0" borderId="27" xfId="0" applyFont="1" applyBorder="1" applyAlignment="1">
      <alignment horizontal="center" vertical="center" wrapText="1"/>
    </xf>
    <xf numFmtId="0" fontId="28" fillId="0" borderId="28" xfId="0" applyFont="1" applyBorder="1" applyAlignment="1">
      <alignment horizontal="center" vertical="center" wrapText="1"/>
    </xf>
    <xf numFmtId="0" fontId="28" fillId="0" borderId="105" xfId="0" applyFont="1" applyBorder="1" applyAlignment="1">
      <alignment horizontal="center" vertical="center" wrapText="1"/>
    </xf>
    <xf numFmtId="0" fontId="28" fillId="0" borderId="27" xfId="0" applyFont="1" applyBorder="1" applyAlignment="1">
      <alignment horizontal="center" vertical="center" wrapText="1"/>
    </xf>
    <xf numFmtId="0" fontId="28" fillId="0" borderId="105" xfId="0" applyFont="1" applyFill="1" applyBorder="1" applyAlignment="1">
      <alignment horizontal="center" vertical="center" wrapText="1"/>
    </xf>
    <xf numFmtId="0" fontId="28" fillId="0" borderId="27" xfId="0" applyFont="1" applyFill="1" applyBorder="1" applyAlignment="1">
      <alignment horizontal="center" vertical="center" wrapText="1"/>
    </xf>
    <xf numFmtId="0" fontId="28" fillId="0" borderId="49" xfId="0" applyFont="1" applyFill="1" applyBorder="1" applyAlignment="1">
      <alignment horizontal="center" vertical="center" wrapText="1"/>
    </xf>
    <xf numFmtId="0" fontId="18" fillId="0" borderId="105" xfId="0" applyFont="1" applyFill="1" applyBorder="1" applyAlignment="1">
      <alignment horizontal="center" vertical="center" wrapText="1"/>
    </xf>
    <xf numFmtId="0" fontId="18" fillId="0" borderId="27" xfId="0" applyFont="1" applyFill="1" applyBorder="1" applyAlignment="1">
      <alignment horizontal="center" vertical="center" wrapText="1"/>
    </xf>
    <xf numFmtId="0" fontId="55" fillId="0" borderId="25" xfId="0" applyFont="1" applyBorder="1" applyAlignment="1">
      <alignment horizontal="center" vertical="center" wrapText="1"/>
    </xf>
    <xf numFmtId="0" fontId="55" fillId="0" borderId="27" xfId="0" applyFont="1" applyBorder="1" applyAlignment="1">
      <alignment horizontal="center" vertical="center" wrapText="1"/>
    </xf>
    <xf numFmtId="0" fontId="55" fillId="0" borderId="25" xfId="0" applyFont="1" applyFill="1" applyBorder="1" applyAlignment="1">
      <alignment horizontal="center" vertical="center" wrapText="1"/>
    </xf>
    <xf numFmtId="0" fontId="55" fillId="0" borderId="27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22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20" fontId="0" fillId="0" borderId="0" xfId="0" applyNumberFormat="1" applyAlignment="1">
      <alignment horizontal="center" vertical="center"/>
    </xf>
    <xf numFmtId="0" fontId="0" fillId="0" borderId="0" xfId="0" applyAlignment="1">
      <alignment horizontal="right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0" fillId="0" borderId="98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99" xfId="0" applyBorder="1" applyAlignment="1">
      <alignment horizontal="center" vertical="center" wrapText="1"/>
    </xf>
    <xf numFmtId="0" fontId="0" fillId="4" borderId="98" xfId="0" applyFill="1" applyBorder="1" applyAlignment="1">
      <alignment horizontal="center" vertical="center" wrapText="1"/>
    </xf>
    <xf numFmtId="0" fontId="0" fillId="4" borderId="40" xfId="0" applyFill="1" applyBorder="1" applyAlignment="1">
      <alignment horizontal="center" vertical="center" wrapText="1"/>
    </xf>
    <xf numFmtId="0" fontId="0" fillId="4" borderId="45" xfId="0" applyFill="1" applyBorder="1" applyAlignment="1">
      <alignment horizontal="center" vertical="center" wrapText="1"/>
    </xf>
    <xf numFmtId="22" fontId="0" fillId="0" borderId="95" xfId="0" applyNumberFormat="1" applyBorder="1" applyAlignment="1">
      <alignment horizontal="right" vertical="center"/>
    </xf>
    <xf numFmtId="0" fontId="0" fillId="0" borderId="95" xfId="0" applyBorder="1" applyAlignment="1">
      <alignment horizontal="right" vertical="center"/>
    </xf>
    <xf numFmtId="0" fontId="0" fillId="0" borderId="45" xfId="0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0" fillId="3" borderId="42" xfId="0" applyFill="1" applyBorder="1" applyAlignment="1">
      <alignment horizontal="center" vertical="center"/>
    </xf>
    <xf numFmtId="0" fontId="0" fillId="3" borderId="43" xfId="0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44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/>
    </xf>
    <xf numFmtId="0" fontId="4" fillId="0" borderId="10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37"/>
  <sheetViews>
    <sheetView tabSelected="1" zoomScale="75" zoomScaleNormal="75" workbookViewId="0">
      <selection activeCell="C4" sqref="C4:J4"/>
    </sheetView>
  </sheetViews>
  <sheetFormatPr defaultRowHeight="13.5" x14ac:dyDescent="0.1"/>
  <cols>
    <col min="1" max="2" width="8.58984375" customWidth="1"/>
    <col min="3" max="3" width="1.6328125" style="109" customWidth="1"/>
    <col min="4" max="4" width="4.36328125" customWidth="1"/>
    <col min="5" max="5" width="12.6796875" customWidth="1"/>
    <col min="6" max="6" width="2.58984375" customWidth="1"/>
    <col min="7" max="7" width="6.40625" customWidth="1"/>
    <col min="8" max="8" width="2.58984375" customWidth="1"/>
    <col min="9" max="9" width="1.6328125" style="109" customWidth="1"/>
    <col min="10" max="10" width="12.6796875" customWidth="1"/>
    <col min="11" max="11" width="10.6328125" customWidth="1"/>
    <col min="12" max="13" width="8.58984375" customWidth="1"/>
    <col min="14" max="14" width="1.6328125" style="109" customWidth="1"/>
    <col min="15" max="15" width="4.36328125" customWidth="1"/>
    <col min="16" max="16" width="12.6796875" customWidth="1"/>
    <col min="17" max="17" width="2.58984375" customWidth="1"/>
    <col min="18" max="18" width="6.40625" customWidth="1"/>
    <col min="19" max="19" width="2.58984375" customWidth="1"/>
    <col min="20" max="20" width="1.6328125" style="109" customWidth="1"/>
    <col min="21" max="21" width="12.6796875" customWidth="1"/>
  </cols>
  <sheetData>
    <row r="1" spans="1:22" ht="24" customHeight="1" x14ac:dyDescent="0.1">
      <c r="A1" s="309" t="s">
        <v>172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429">
        <f ca="1">NOW()</f>
        <v>44283.46152488426</v>
      </c>
      <c r="S1" s="430"/>
      <c r="T1" s="430"/>
      <c r="U1" s="430"/>
    </row>
    <row r="2" spans="1:22" ht="27" customHeight="1" thickBot="1" x14ac:dyDescent="0.15">
      <c r="A2" s="428" t="s">
        <v>318</v>
      </c>
      <c r="B2" s="428"/>
      <c r="C2" s="428"/>
      <c r="D2" s="428"/>
      <c r="E2" s="428"/>
      <c r="F2" s="428"/>
      <c r="G2" s="428"/>
      <c r="H2" s="428"/>
      <c r="I2" s="428"/>
      <c r="J2" s="428"/>
      <c r="K2" s="428"/>
      <c r="L2" s="428"/>
      <c r="M2" s="428"/>
      <c r="N2" s="428"/>
      <c r="O2" s="428"/>
      <c r="P2" s="428"/>
      <c r="Q2" s="428"/>
      <c r="R2" s="428"/>
      <c r="S2" s="428"/>
      <c r="T2" s="428"/>
      <c r="U2" s="428"/>
    </row>
    <row r="3" spans="1:22" ht="26.1" customHeight="1" thickBot="1" x14ac:dyDescent="0.15">
      <c r="A3" s="431" t="s">
        <v>12</v>
      </c>
      <c r="B3" s="432"/>
      <c r="C3" s="432"/>
      <c r="D3" s="432"/>
      <c r="E3" s="432"/>
      <c r="F3" s="432"/>
      <c r="G3" s="432"/>
      <c r="H3" s="432"/>
      <c r="I3" s="432"/>
      <c r="J3" s="433"/>
      <c r="K3" s="28"/>
      <c r="L3" s="431" t="s">
        <v>13</v>
      </c>
      <c r="M3" s="432"/>
      <c r="N3" s="432"/>
      <c r="O3" s="432"/>
      <c r="P3" s="432"/>
      <c r="Q3" s="432"/>
      <c r="R3" s="432"/>
      <c r="S3" s="432"/>
      <c r="T3" s="432"/>
      <c r="U3" s="433"/>
    </row>
    <row r="4" spans="1:22" ht="26.1" customHeight="1" thickTop="1" x14ac:dyDescent="0.1">
      <c r="A4" s="29" t="s">
        <v>159</v>
      </c>
      <c r="B4" s="33" t="s">
        <v>0</v>
      </c>
      <c r="C4" s="434" t="s">
        <v>1</v>
      </c>
      <c r="D4" s="434"/>
      <c r="E4" s="434"/>
      <c r="F4" s="434"/>
      <c r="G4" s="434"/>
      <c r="H4" s="434"/>
      <c r="I4" s="434"/>
      <c r="J4" s="435"/>
      <c r="K4" s="19"/>
      <c r="L4" s="95" t="s">
        <v>160</v>
      </c>
      <c r="M4" s="30" t="s">
        <v>0</v>
      </c>
      <c r="N4" s="434" t="s">
        <v>1</v>
      </c>
      <c r="O4" s="434"/>
      <c r="P4" s="434"/>
      <c r="Q4" s="434"/>
      <c r="R4" s="434"/>
      <c r="S4" s="434"/>
      <c r="T4" s="434"/>
      <c r="U4" s="435"/>
    </row>
    <row r="5" spans="1:22" ht="26.1" customHeight="1" x14ac:dyDescent="0.1">
      <c r="A5" s="9" t="s">
        <v>3</v>
      </c>
      <c r="B5" s="17">
        <v>0.54166666666666663</v>
      </c>
      <c r="C5" s="98">
        <v>1</v>
      </c>
      <c r="D5" s="45" t="str">
        <f>VLOOKUP('1日目'!C5,作業用!$A$3:$AJ$19,5)</f>
        <v>A組</v>
      </c>
      <c r="E5" s="47" t="str">
        <f>VLOOKUP('1日目'!C5,作業用!$A$3:$AJ$19,6)</f>
        <v>CRAVOFC
セレソン</v>
      </c>
      <c r="F5" s="47"/>
      <c r="G5" s="59" t="s">
        <v>225</v>
      </c>
      <c r="H5" s="91"/>
      <c r="I5" s="110">
        <v>2</v>
      </c>
      <c r="J5" s="50" t="str">
        <f>VLOOKUP('1日目'!I5,作業用!$A$3:$AJ$19,6)</f>
        <v>京都精華中</v>
      </c>
      <c r="K5" s="19"/>
      <c r="L5" s="9" t="s">
        <v>3</v>
      </c>
      <c r="M5" s="17">
        <v>0.54166666666666663</v>
      </c>
      <c r="N5" s="98">
        <v>7</v>
      </c>
      <c r="O5" s="45" t="str">
        <f>VLOOKUP('1日目'!N5,作業用!$A$3:$AJ$19,5)</f>
        <v>B組</v>
      </c>
      <c r="P5" s="47" t="str">
        <f>VLOOKUP('1日目'!N5,作業用!$A$3:$AJ$19,6)</f>
        <v>おおつ</v>
      </c>
      <c r="Q5" s="47"/>
      <c r="R5" s="59" t="s">
        <v>225</v>
      </c>
      <c r="S5" s="20"/>
      <c r="T5" s="110">
        <v>9</v>
      </c>
      <c r="U5" s="50" t="str">
        <f>VLOOKUP('1日目'!T5,作業用!$A$3:$AJ$19,6)</f>
        <v>RESC　U-15</v>
      </c>
    </row>
    <row r="6" spans="1:22" ht="26.1" customHeight="1" x14ac:dyDescent="0.1">
      <c r="A6" s="9" t="s">
        <v>4</v>
      </c>
      <c r="B6" s="17">
        <v>0.58333333333333304</v>
      </c>
      <c r="C6" s="99">
        <v>17</v>
      </c>
      <c r="D6" s="45" t="str">
        <f>VLOOKUP('1日目'!C6,作業用!$A$3:$AJ$19,5)</f>
        <v>D組</v>
      </c>
      <c r="E6" s="48" t="str">
        <f>VLOOKUP('1日目'!C6,作業用!$A$3:$AJ$19,6)</f>
        <v>翔洋中</v>
      </c>
      <c r="F6" s="48"/>
      <c r="G6" s="59" t="s">
        <v>225</v>
      </c>
      <c r="H6" s="404"/>
      <c r="I6" s="106">
        <v>18</v>
      </c>
      <c r="J6" s="51" t="str">
        <f>VLOOKUP('1日目'!I6,作業用!$A$3:$AJ$19,6)</f>
        <v>白岡　Ｕ-15</v>
      </c>
      <c r="K6" s="26"/>
      <c r="L6" s="9" t="s">
        <v>4</v>
      </c>
      <c r="M6" s="17">
        <v>0.58333333333333304</v>
      </c>
      <c r="N6" s="99">
        <v>3</v>
      </c>
      <c r="O6" s="45" t="str">
        <f>VLOOKUP('1日目'!N6,作業用!$A$3:$AJ$19,5)</f>
        <v>A組</v>
      </c>
      <c r="P6" s="48" t="str">
        <f>VLOOKUP('1日目'!N6,作業用!$A$3:$AJ$19,6)</f>
        <v>尾張FC</v>
      </c>
      <c r="Q6" s="48"/>
      <c r="R6" s="59" t="s">
        <v>225</v>
      </c>
      <c r="S6" s="12"/>
      <c r="T6" s="106">
        <v>4</v>
      </c>
      <c r="U6" s="51" t="str">
        <f>VLOOKUP('1日目'!T6,作業用!$A$3:$AJ$19,6)</f>
        <v>RESC U-14</v>
      </c>
    </row>
    <row r="7" spans="1:22" ht="26.1" customHeight="1" x14ac:dyDescent="0.1">
      <c r="A7" s="9" t="s">
        <v>5</v>
      </c>
      <c r="B7" s="17">
        <v>0.625</v>
      </c>
      <c r="C7" s="100">
        <v>10</v>
      </c>
      <c r="D7" s="45" t="str">
        <f>VLOOKUP('1日目'!C7,作業用!$A$3:$AJ$19,5)</f>
        <v>B組</v>
      </c>
      <c r="E7" s="48" t="str">
        <f>VLOOKUP('1日目'!C7,作業用!$A$3:$AJ$19,6)</f>
        <v>１FC川越</v>
      </c>
      <c r="F7" s="48"/>
      <c r="G7" s="59" t="s">
        <v>225</v>
      </c>
      <c r="H7" s="91"/>
      <c r="I7" s="110">
        <v>6</v>
      </c>
      <c r="J7" s="50" t="str">
        <f>VLOOKUP('1日目'!I7,作業用!$A$3:$AJ$19,6)</f>
        <v>CRAVOFC
アズーリ</v>
      </c>
      <c r="K7" s="19"/>
      <c r="L7" s="9" t="s">
        <v>5</v>
      </c>
      <c r="M7" s="17">
        <v>0.625</v>
      </c>
      <c r="N7" s="100">
        <v>11</v>
      </c>
      <c r="O7" s="45" t="str">
        <f>VLOOKUP('1日目'!N7,作業用!$A$3:$AJ$19,5)</f>
        <v>C組</v>
      </c>
      <c r="P7" s="47" t="str">
        <f>VLOOKUP('1日目'!N7,作業用!$A$3:$AJ$19,6)</f>
        <v>TOKINAN</v>
      </c>
      <c r="Q7" s="47"/>
      <c r="R7" s="59" t="s">
        <v>225</v>
      </c>
      <c r="S7" s="18"/>
      <c r="T7" s="110">
        <v>12</v>
      </c>
      <c r="U7" s="50" t="str">
        <f>VLOOKUP('1日目'!T7,作業用!$A$3:$AJ$19,6)</f>
        <v>バニーズ
京都</v>
      </c>
    </row>
    <row r="8" spans="1:22" ht="26.1" customHeight="1" x14ac:dyDescent="0.1">
      <c r="A8" s="9" t="s">
        <v>6</v>
      </c>
      <c r="B8" s="17">
        <v>0.66666666666666696</v>
      </c>
      <c r="C8" s="99">
        <v>5</v>
      </c>
      <c r="D8" s="45" t="str">
        <f>VLOOKUP('1日目'!C8,作業用!$A$3:$AJ$19,5)</f>
        <v>A組</v>
      </c>
      <c r="E8" s="48" t="str">
        <f>VLOOKUP('1日目'!C8,作業用!$A$3:$AJ$19,6)</f>
        <v>白岡SCL</v>
      </c>
      <c r="F8" s="48"/>
      <c r="G8" s="59" t="s">
        <v>225</v>
      </c>
      <c r="H8" s="91"/>
      <c r="I8" s="110">
        <v>1</v>
      </c>
      <c r="J8" s="50" t="str">
        <f>VLOOKUP('1日目'!I8,作業用!$A$3:$AJ$19,6)</f>
        <v>CRAVOFC
セレソン</v>
      </c>
      <c r="K8" s="19"/>
      <c r="L8" s="9" t="s">
        <v>6</v>
      </c>
      <c r="M8" s="17">
        <v>0.66666666666666696</v>
      </c>
      <c r="N8" s="99">
        <v>13</v>
      </c>
      <c r="O8" s="45" t="str">
        <f>VLOOKUP('1日目'!N8,作業用!$A$3:$AJ$19,5)</f>
        <v>C組</v>
      </c>
      <c r="P8" s="48" t="str">
        <f>VLOOKUP('1日目'!N8,作業用!$A$3:$AJ$19,6)</f>
        <v>ヴィトーリア</v>
      </c>
      <c r="Q8" s="48"/>
      <c r="R8" s="59" t="s">
        <v>225</v>
      </c>
      <c r="S8" s="20"/>
      <c r="T8" s="110">
        <v>14</v>
      </c>
      <c r="U8" s="50" t="str">
        <f>VLOOKUP('1日目'!T8,作業用!$A$3:$AJ$19,6)</f>
        <v>豊田レディース</v>
      </c>
    </row>
    <row r="9" spans="1:22" ht="26.1" customHeight="1" thickBot="1" x14ac:dyDescent="0.15">
      <c r="A9" s="9" t="s">
        <v>19</v>
      </c>
      <c r="B9" s="17">
        <v>0.70833333333333304</v>
      </c>
      <c r="C9" s="101">
        <v>6</v>
      </c>
      <c r="D9" s="45"/>
      <c r="E9" s="311" t="str">
        <f>VLOOKUP('1日目'!C9,作業用!$A$3:$AJ$19,6)</f>
        <v>CRAVOFC
アズーリ</v>
      </c>
      <c r="F9" s="311"/>
      <c r="G9" s="312" t="s">
        <v>227</v>
      </c>
      <c r="H9" s="305"/>
      <c r="I9" s="314">
        <v>12</v>
      </c>
      <c r="J9" s="69" t="str">
        <f>VLOOKUP('1日目'!I9,作業用!$A$3:$AJ$19,6)</f>
        <v>バニーズ
京都</v>
      </c>
      <c r="K9" s="19"/>
      <c r="L9" s="10" t="s">
        <v>19</v>
      </c>
      <c r="M9" s="21">
        <v>0.70833333333333304</v>
      </c>
      <c r="N9" s="101">
        <v>9</v>
      </c>
      <c r="O9" s="315"/>
      <c r="P9" s="311" t="str">
        <f>VLOOKUP('1日目'!N9,作業用!$A$3:$AJ$19,6)</f>
        <v>RESC　U-15</v>
      </c>
      <c r="Q9" s="311"/>
      <c r="R9" s="316" t="s">
        <v>227</v>
      </c>
      <c r="S9" s="317"/>
      <c r="T9" s="318">
        <v>18</v>
      </c>
      <c r="U9" s="77" t="str">
        <f>VLOOKUP('1日目'!T9,作業用!$A$3:$AJ$19,6)</f>
        <v>白岡　Ｕ-15</v>
      </c>
    </row>
    <row r="10" spans="1:22" ht="26.1" customHeight="1" thickBot="1" x14ac:dyDescent="0.15">
      <c r="A10" s="22" t="s">
        <v>8</v>
      </c>
      <c r="B10" s="23">
        <v>0.75</v>
      </c>
      <c r="C10" s="102">
        <v>4</v>
      </c>
      <c r="D10" s="46" t="str">
        <f>VLOOKUP('1日目'!C10,作業用!$A$3:$AJ$19,5)</f>
        <v>A組</v>
      </c>
      <c r="E10" s="49" t="str">
        <f>VLOOKUP('1日目'!C10,作業用!$A$3:$AJ$19,6)</f>
        <v>RESC U-14</v>
      </c>
      <c r="F10" s="49"/>
      <c r="G10" s="299" t="s">
        <v>225</v>
      </c>
      <c r="H10" s="405"/>
      <c r="I10" s="111">
        <v>5</v>
      </c>
      <c r="J10" s="52" t="str">
        <f>VLOOKUP('1日目'!I10,作業用!$A$3:$AJ$19,6)</f>
        <v>白岡SCL</v>
      </c>
      <c r="K10" s="19"/>
      <c r="L10" s="88"/>
      <c r="M10" s="89"/>
      <c r="N10" s="436"/>
      <c r="O10" s="436"/>
      <c r="P10" s="436"/>
      <c r="Q10" s="90"/>
      <c r="R10" s="90"/>
      <c r="S10" s="90"/>
      <c r="T10" s="437"/>
      <c r="U10" s="437"/>
      <c r="V10" s="1"/>
    </row>
    <row r="11" spans="1:22" ht="26.1" customHeight="1" x14ac:dyDescent="0.1">
      <c r="A11" s="7"/>
      <c r="B11" s="8"/>
      <c r="C11" s="103"/>
      <c r="D11" s="12"/>
      <c r="E11" s="12"/>
      <c r="F11" s="12"/>
      <c r="G11" s="12"/>
      <c r="H11" s="12"/>
      <c r="I11" s="103"/>
      <c r="J11" s="12"/>
      <c r="K11" s="19"/>
      <c r="L11" s="19"/>
      <c r="M11" s="7"/>
      <c r="N11" s="113">
        <v>9</v>
      </c>
      <c r="O11" s="19"/>
      <c r="P11" s="19"/>
      <c r="Q11" s="19"/>
      <c r="R11" s="19"/>
      <c r="S11" s="19"/>
      <c r="T11" s="113">
        <v>18</v>
      </c>
      <c r="U11" s="19"/>
    </row>
    <row r="12" spans="1:22" ht="26.1" customHeight="1" thickBot="1" x14ac:dyDescent="0.15">
      <c r="A12" s="15"/>
      <c r="B12" s="15"/>
      <c r="C12" s="104"/>
      <c r="D12" s="16"/>
      <c r="E12" s="16"/>
      <c r="F12" s="16"/>
      <c r="G12" s="15"/>
      <c r="H12" s="15"/>
      <c r="I12" s="104"/>
      <c r="J12" s="16"/>
      <c r="K12" s="24"/>
      <c r="L12" s="15"/>
      <c r="M12" s="15"/>
      <c r="N12" s="106"/>
      <c r="O12" s="15"/>
      <c r="P12" s="15"/>
      <c r="Q12" s="15"/>
      <c r="R12" s="15"/>
      <c r="S12" s="15"/>
      <c r="T12" s="106"/>
      <c r="U12" s="15"/>
    </row>
    <row r="13" spans="1:22" ht="26.1" customHeight="1" thickBot="1" x14ac:dyDescent="0.15">
      <c r="A13" s="431" t="s">
        <v>14</v>
      </c>
      <c r="B13" s="432"/>
      <c r="C13" s="432"/>
      <c r="D13" s="432"/>
      <c r="E13" s="432"/>
      <c r="F13" s="432"/>
      <c r="G13" s="432"/>
      <c r="H13" s="432"/>
      <c r="I13" s="432"/>
      <c r="J13" s="433"/>
      <c r="K13" s="7"/>
      <c r="L13" s="431" t="s">
        <v>226</v>
      </c>
      <c r="M13" s="432"/>
      <c r="N13" s="432"/>
      <c r="O13" s="432"/>
      <c r="P13" s="432"/>
      <c r="Q13" s="432"/>
      <c r="R13" s="432"/>
      <c r="S13" s="432"/>
      <c r="T13" s="432"/>
      <c r="U13" s="433"/>
      <c r="V13" s="3"/>
    </row>
    <row r="14" spans="1:22" ht="26.1" customHeight="1" thickTop="1" x14ac:dyDescent="0.1">
      <c r="A14" s="29" t="s">
        <v>161</v>
      </c>
      <c r="B14" s="30" t="s">
        <v>0</v>
      </c>
      <c r="C14" s="434" t="s">
        <v>1</v>
      </c>
      <c r="D14" s="434"/>
      <c r="E14" s="434"/>
      <c r="F14" s="434"/>
      <c r="G14" s="434"/>
      <c r="H14" s="434"/>
      <c r="I14" s="434"/>
      <c r="J14" s="435"/>
      <c r="K14" s="7"/>
      <c r="L14" s="29" t="s">
        <v>162</v>
      </c>
      <c r="M14" s="297" t="s">
        <v>0</v>
      </c>
      <c r="N14" s="434" t="s">
        <v>1</v>
      </c>
      <c r="O14" s="434"/>
      <c r="P14" s="434"/>
      <c r="Q14" s="434"/>
      <c r="R14" s="434"/>
      <c r="S14" s="434"/>
      <c r="T14" s="434"/>
      <c r="U14" s="435"/>
      <c r="V14" s="3"/>
    </row>
    <row r="15" spans="1:22" ht="26.1" customHeight="1" x14ac:dyDescent="0.1">
      <c r="A15" s="9" t="s">
        <v>3</v>
      </c>
      <c r="B15" s="17">
        <v>0.66666666666666663</v>
      </c>
      <c r="C15" s="98">
        <v>15</v>
      </c>
      <c r="D15" s="45" t="str">
        <f>VLOOKUP('1日目'!C15,作業用!$A$3:$AJ$19,5)</f>
        <v>D組</v>
      </c>
      <c r="E15" s="48" t="str">
        <f>VLOOKUP('1日目'!C15,作業用!$A$3:$AJ$19,6)</f>
        <v>MIOびわこ</v>
      </c>
      <c r="F15" s="48"/>
      <c r="G15" s="59" t="s">
        <v>225</v>
      </c>
      <c r="H15" s="20"/>
      <c r="I15" s="110">
        <v>16</v>
      </c>
      <c r="J15" s="50" t="str">
        <f>VLOOKUP('1日目'!I15,作業用!$A$3:$AJ$19,6)</f>
        <v xml:space="preserve">ENFINI </v>
      </c>
      <c r="K15" s="7"/>
      <c r="L15" s="9" t="s">
        <v>3</v>
      </c>
      <c r="M15" s="17">
        <v>0.66666666666666663</v>
      </c>
      <c r="N15" s="98">
        <v>2</v>
      </c>
      <c r="O15" s="45" t="str">
        <f>VLOOKUP('1日目'!N15,作業用!$A$3:$AJ$19,5)</f>
        <v>A組</v>
      </c>
      <c r="P15" s="48" t="str">
        <f>VLOOKUP('1日目'!N15,作業用!$A$3:$AJ$19,6)</f>
        <v>京都精華中</v>
      </c>
      <c r="Q15" s="48"/>
      <c r="R15" s="59" t="s">
        <v>225</v>
      </c>
      <c r="S15" s="20"/>
      <c r="T15" s="110">
        <v>3</v>
      </c>
      <c r="U15" s="50" t="str">
        <f>VLOOKUP('1日目'!T15,作業用!$A$3:$AJ$19,6)</f>
        <v>尾張FC</v>
      </c>
      <c r="V15" s="3"/>
    </row>
    <row r="16" spans="1:22" ht="26.1" customHeight="1" x14ac:dyDescent="0.1">
      <c r="A16" s="9" t="s">
        <v>4</v>
      </c>
      <c r="B16" s="17">
        <v>0.70833333333333304</v>
      </c>
      <c r="C16" s="100">
        <v>7</v>
      </c>
      <c r="D16" s="66"/>
      <c r="E16" s="311" t="str">
        <f>VLOOKUP('1日目'!C16,作業用!$A$3:$AJ$19,6)</f>
        <v>おおつ</v>
      </c>
      <c r="F16" s="311"/>
      <c r="G16" s="312" t="s">
        <v>227</v>
      </c>
      <c r="H16" s="313"/>
      <c r="I16" s="314">
        <v>11</v>
      </c>
      <c r="J16" s="69" t="str">
        <f>VLOOKUP('1日目'!I16,作業用!$A$3:$AJ$19,6)</f>
        <v>TOKINAN</v>
      </c>
      <c r="K16" s="26"/>
      <c r="L16" s="9" t="s">
        <v>4</v>
      </c>
      <c r="M16" s="17">
        <v>0.70833333333333304</v>
      </c>
      <c r="N16" s="100">
        <v>10</v>
      </c>
      <c r="O16" s="66"/>
      <c r="P16" s="311" t="str">
        <f>VLOOKUP('1日目'!N16,作業用!$A$3:$AJ$19,6)</f>
        <v>１FC川越</v>
      </c>
      <c r="Q16" s="311"/>
      <c r="R16" s="312" t="s">
        <v>227</v>
      </c>
      <c r="S16" s="313"/>
      <c r="T16" s="314">
        <v>17</v>
      </c>
      <c r="U16" s="69" t="str">
        <f>VLOOKUP('1日目'!T16,作業用!$A$3:$AJ$19,6)</f>
        <v>翔洋中</v>
      </c>
      <c r="V16" s="3"/>
    </row>
    <row r="17" spans="1:22" ht="26.1" customHeight="1" thickBot="1" x14ac:dyDescent="0.15">
      <c r="A17" s="22" t="s">
        <v>5</v>
      </c>
      <c r="B17" s="23">
        <v>0.75</v>
      </c>
      <c r="C17" s="105">
        <v>15</v>
      </c>
      <c r="D17" s="292"/>
      <c r="E17" s="73" t="str">
        <f>VLOOKUP('1日目'!C17,作業用!$A$3:$AJ$19,6)</f>
        <v>MIOびわこ</v>
      </c>
      <c r="F17" s="73"/>
      <c r="G17" s="316" t="s">
        <v>227</v>
      </c>
      <c r="H17" s="74"/>
      <c r="I17" s="319">
        <v>14</v>
      </c>
      <c r="J17" s="79" t="str">
        <f>VLOOKUP('1日目'!I17,作業用!$A$3:$AJ$19,6)</f>
        <v>豊田レディース</v>
      </c>
      <c r="K17" s="7"/>
      <c r="L17" s="22" t="s">
        <v>5</v>
      </c>
      <c r="M17" s="23">
        <v>0.75</v>
      </c>
      <c r="N17" s="105">
        <v>16</v>
      </c>
      <c r="O17" s="292"/>
      <c r="P17" s="73" t="str">
        <f>VLOOKUP('1日目'!N17,作業用!$A$3:$AJ$19,6)</f>
        <v xml:space="preserve">ENFINI </v>
      </c>
      <c r="Q17" s="73"/>
      <c r="R17" s="316" t="s">
        <v>227</v>
      </c>
      <c r="S17" s="74"/>
      <c r="T17" s="319">
        <v>13</v>
      </c>
      <c r="U17" s="79" t="str">
        <f>VLOOKUP('1日目'!T17,作業用!$A$3:$AJ$19,6)</f>
        <v>ヴィトーリア</v>
      </c>
      <c r="V17" s="3"/>
    </row>
    <row r="18" spans="1:22" ht="26.1" customHeight="1" x14ac:dyDescent="0.1">
      <c r="A18" s="16"/>
      <c r="B18" s="16"/>
      <c r="C18" s="104"/>
      <c r="D18" s="16"/>
      <c r="E18" s="16"/>
      <c r="F18" s="16"/>
      <c r="G18" s="16"/>
      <c r="H18" s="16"/>
      <c r="I18" s="104"/>
      <c r="J18" s="16"/>
      <c r="K18" s="4"/>
      <c r="L18" s="16"/>
      <c r="M18" s="16"/>
      <c r="N18" s="104"/>
      <c r="O18" s="16"/>
      <c r="P18" s="16"/>
      <c r="Q18" s="16"/>
      <c r="R18" s="16"/>
      <c r="S18" s="16"/>
      <c r="T18" s="104"/>
      <c r="U18" s="16"/>
      <c r="V18" s="3"/>
    </row>
    <row r="19" spans="1:22" ht="17.100000000000001" customHeight="1" x14ac:dyDescent="0.1">
      <c r="A19" s="15"/>
      <c r="B19" s="15"/>
      <c r="C19" s="106"/>
      <c r="D19" s="15"/>
      <c r="E19" s="15"/>
      <c r="F19" s="15"/>
      <c r="G19" s="15"/>
      <c r="H19" s="15"/>
      <c r="I19" s="106"/>
      <c r="J19" s="15"/>
      <c r="K19" s="4"/>
      <c r="L19" s="4"/>
      <c r="M19" s="4"/>
      <c r="N19" s="114"/>
      <c r="O19" s="4"/>
      <c r="P19" s="4"/>
      <c r="Q19" s="4"/>
      <c r="R19" s="4"/>
      <c r="S19" s="4"/>
      <c r="T19" s="114"/>
      <c r="U19" s="4"/>
    </row>
    <row r="20" spans="1:22" ht="17.100000000000001" customHeight="1" x14ac:dyDescent="0.1">
      <c r="A20" s="7"/>
      <c r="B20" s="12"/>
      <c r="C20" s="104"/>
      <c r="D20" s="16"/>
      <c r="E20" s="16"/>
      <c r="F20" s="16"/>
      <c r="G20" s="16"/>
      <c r="H20" s="16"/>
      <c r="I20" s="104"/>
      <c r="J20" s="16"/>
      <c r="K20" s="4"/>
      <c r="L20" s="4"/>
      <c r="M20" s="4"/>
      <c r="N20" s="114"/>
      <c r="O20" s="4"/>
      <c r="P20" s="4"/>
      <c r="Q20" s="4"/>
      <c r="R20" s="4"/>
      <c r="S20" s="4"/>
      <c r="T20" s="114"/>
      <c r="U20" s="4"/>
    </row>
    <row r="21" spans="1:22" ht="17.100000000000001" customHeight="1" x14ac:dyDescent="0.1">
      <c r="A21" s="7"/>
      <c r="B21" s="8"/>
      <c r="C21" s="104"/>
      <c r="D21" s="16"/>
      <c r="E21" s="16"/>
      <c r="F21" s="16"/>
      <c r="G21" s="12"/>
      <c r="H21" s="12"/>
      <c r="I21" s="104"/>
      <c r="J21" s="16"/>
      <c r="K21" s="4"/>
      <c r="L21" s="4"/>
      <c r="M21" s="4"/>
      <c r="N21" s="114"/>
      <c r="O21" s="4"/>
      <c r="P21" s="4"/>
      <c r="Q21" s="4"/>
      <c r="R21" s="4"/>
      <c r="S21" s="4"/>
      <c r="T21" s="114"/>
      <c r="U21" s="4"/>
    </row>
    <row r="22" spans="1:22" ht="17.100000000000001" customHeight="1" x14ac:dyDescent="0.1">
      <c r="A22" s="7"/>
      <c r="B22" s="8"/>
      <c r="C22" s="104"/>
      <c r="D22" s="16"/>
      <c r="E22" s="16"/>
      <c r="F22" s="16"/>
      <c r="G22" s="12"/>
      <c r="H22" s="12"/>
      <c r="I22" s="104"/>
      <c r="J22" s="16"/>
      <c r="K22" s="4"/>
      <c r="L22" s="4"/>
      <c r="M22" s="4"/>
      <c r="N22" s="114"/>
      <c r="O22" s="4"/>
      <c r="P22" s="4"/>
      <c r="Q22" s="4"/>
      <c r="R22" s="4"/>
      <c r="S22" s="4"/>
      <c r="T22" s="114"/>
      <c r="U22" s="4"/>
    </row>
    <row r="23" spans="1:22" ht="17.100000000000001" customHeight="1" x14ac:dyDescent="0.1">
      <c r="A23" s="7"/>
      <c r="B23" s="8"/>
      <c r="C23" s="104"/>
      <c r="D23" s="16"/>
      <c r="E23" s="16"/>
      <c r="F23" s="16"/>
      <c r="G23" s="12"/>
      <c r="H23" s="12"/>
      <c r="I23" s="104"/>
      <c r="J23" s="16"/>
      <c r="K23" s="4"/>
      <c r="L23" s="4"/>
      <c r="M23" s="4"/>
      <c r="N23" s="114"/>
      <c r="O23" s="4"/>
      <c r="P23" s="4"/>
      <c r="Q23" s="4"/>
      <c r="R23" s="4"/>
      <c r="S23" s="4"/>
      <c r="T23" s="114"/>
      <c r="U23" s="4"/>
    </row>
    <row r="24" spans="1:22" ht="17.100000000000001" customHeight="1" x14ac:dyDescent="0.1">
      <c r="A24" s="7"/>
      <c r="B24" s="8"/>
      <c r="C24" s="104"/>
      <c r="D24" s="16"/>
      <c r="E24" s="16"/>
      <c r="F24" s="16"/>
      <c r="G24" s="12"/>
      <c r="H24" s="12"/>
      <c r="I24" s="104"/>
      <c r="J24" s="16"/>
      <c r="K24" s="4"/>
      <c r="L24" s="5"/>
      <c r="M24" s="4"/>
      <c r="N24" s="114"/>
      <c r="O24" s="4"/>
      <c r="P24" s="4"/>
      <c r="Q24" s="4"/>
      <c r="R24" s="4"/>
      <c r="S24" s="4"/>
      <c r="T24" s="114"/>
      <c r="U24" s="4"/>
    </row>
    <row r="25" spans="1:22" ht="17.100000000000001" customHeight="1" x14ac:dyDescent="0.1">
      <c r="A25" s="7"/>
      <c r="B25" s="8"/>
      <c r="C25" s="104"/>
      <c r="D25" s="16"/>
      <c r="E25" s="16"/>
      <c r="F25" s="16"/>
      <c r="G25" s="12"/>
      <c r="H25" s="12"/>
      <c r="I25" s="104"/>
      <c r="J25" s="16"/>
      <c r="K25" s="4"/>
      <c r="L25" s="4"/>
      <c r="M25" s="4"/>
      <c r="N25" s="114"/>
      <c r="O25" s="4"/>
      <c r="P25" s="4"/>
      <c r="Q25" s="4"/>
      <c r="R25" s="4"/>
      <c r="S25" s="4"/>
      <c r="T25" s="114"/>
      <c r="U25" s="4"/>
    </row>
    <row r="26" spans="1:22" ht="17.100000000000001" customHeight="1" x14ac:dyDescent="0.1">
      <c r="A26" s="7"/>
      <c r="B26" s="8"/>
      <c r="C26" s="104"/>
      <c r="D26" s="16"/>
      <c r="E26" s="16"/>
      <c r="F26" s="16"/>
      <c r="G26" s="12"/>
      <c r="H26" s="12"/>
      <c r="I26" s="112"/>
      <c r="J26" s="27"/>
      <c r="K26" s="4"/>
      <c r="L26" s="4"/>
      <c r="M26" s="4"/>
      <c r="N26" s="114"/>
      <c r="O26" s="4"/>
      <c r="P26" s="4"/>
      <c r="Q26" s="4"/>
      <c r="R26" s="4"/>
      <c r="S26" s="4"/>
      <c r="T26" s="114"/>
      <c r="U26" s="4"/>
    </row>
    <row r="27" spans="1:22" ht="17.100000000000001" customHeight="1" x14ac:dyDescent="0.1">
      <c r="A27" s="7"/>
      <c r="B27" s="8"/>
      <c r="C27" s="104"/>
      <c r="D27" s="16"/>
      <c r="E27" s="16"/>
      <c r="F27" s="16"/>
      <c r="G27" s="12"/>
      <c r="H27" s="12"/>
      <c r="I27" s="104"/>
      <c r="J27" s="16"/>
      <c r="K27" s="4"/>
    </row>
    <row r="28" spans="1:22" ht="17.100000000000001" customHeight="1" x14ac:dyDescent="0.1">
      <c r="A28" s="13"/>
      <c r="B28" s="13"/>
      <c r="C28" s="107"/>
      <c r="D28" s="13"/>
      <c r="E28" s="13"/>
      <c r="F28" s="13"/>
      <c r="G28" s="13"/>
      <c r="H28" s="13"/>
      <c r="I28" s="107"/>
      <c r="J28" s="13"/>
    </row>
    <row r="29" spans="1:22" ht="20.100000000000001" customHeight="1" x14ac:dyDescent="0.1">
      <c r="A29" s="1"/>
      <c r="B29" s="11"/>
      <c r="C29" s="108"/>
      <c r="D29" s="3"/>
      <c r="E29" s="3"/>
      <c r="F29" s="3"/>
      <c r="G29" s="3"/>
      <c r="H29" s="3"/>
      <c r="I29" s="108"/>
      <c r="J29" s="3"/>
    </row>
    <row r="30" spans="1:22" ht="20.100000000000001" customHeight="1" x14ac:dyDescent="0.1">
      <c r="A30" s="1"/>
      <c r="B30" s="2"/>
      <c r="C30" s="108"/>
      <c r="D30" s="3"/>
      <c r="E30" s="3"/>
      <c r="F30" s="3"/>
      <c r="G30" s="11"/>
      <c r="H30" s="11"/>
      <c r="I30" s="108"/>
      <c r="J30" s="3"/>
    </row>
    <row r="31" spans="1:22" ht="20.100000000000001" customHeight="1" x14ac:dyDescent="0.1">
      <c r="A31" s="1"/>
      <c r="B31" s="2"/>
      <c r="C31" s="108"/>
      <c r="D31" s="3"/>
      <c r="E31" s="3"/>
      <c r="F31" s="3"/>
      <c r="G31" s="11"/>
      <c r="H31" s="11"/>
      <c r="I31" s="108"/>
      <c r="J31" s="3"/>
    </row>
    <row r="32" spans="1:22" ht="20.100000000000001" customHeight="1" x14ac:dyDescent="0.1">
      <c r="A32" s="1"/>
      <c r="B32" s="2"/>
      <c r="C32" s="108"/>
      <c r="D32" s="3"/>
      <c r="E32" s="3"/>
      <c r="F32" s="3"/>
      <c r="G32" s="11"/>
      <c r="H32" s="11"/>
      <c r="I32" s="108"/>
      <c r="J32" s="3"/>
    </row>
    <row r="33" spans="1:10" ht="20.100000000000001" customHeight="1" x14ac:dyDescent="0.1">
      <c r="A33" s="1"/>
      <c r="B33" s="2"/>
      <c r="C33" s="108"/>
      <c r="D33" s="3"/>
      <c r="E33" s="3"/>
      <c r="F33" s="3"/>
      <c r="G33" s="11"/>
      <c r="H33" s="11"/>
      <c r="I33" s="108"/>
      <c r="J33" s="3"/>
    </row>
    <row r="34" spans="1:10" ht="20.100000000000001" customHeight="1" x14ac:dyDescent="0.1">
      <c r="A34" s="1"/>
      <c r="B34" s="2"/>
      <c r="C34" s="108"/>
      <c r="D34" s="3"/>
      <c r="E34" s="3"/>
      <c r="F34" s="3"/>
      <c r="G34" s="11"/>
      <c r="H34" s="11"/>
      <c r="I34" s="108"/>
      <c r="J34" s="3"/>
    </row>
    <row r="35" spans="1:10" ht="20.100000000000001" customHeight="1" x14ac:dyDescent="0.1">
      <c r="A35" s="1"/>
      <c r="B35" s="2"/>
      <c r="C35" s="108"/>
      <c r="D35" s="3"/>
      <c r="E35" s="3"/>
      <c r="F35" s="3"/>
      <c r="G35" s="11"/>
      <c r="H35" s="11"/>
      <c r="I35" s="108"/>
      <c r="J35" s="3"/>
    </row>
    <row r="36" spans="1:10" ht="20.100000000000001" customHeight="1" x14ac:dyDescent="0.1">
      <c r="A36" s="1"/>
      <c r="B36" s="2"/>
      <c r="C36" s="108"/>
      <c r="D36" s="3"/>
      <c r="E36" s="3"/>
      <c r="F36" s="3"/>
      <c r="G36" s="11"/>
      <c r="H36" s="11"/>
      <c r="I36" s="108"/>
      <c r="J36" s="3"/>
    </row>
    <row r="37" spans="1:10" ht="20.100000000000001" customHeight="1" x14ac:dyDescent="0.1"/>
  </sheetData>
  <mergeCells count="12">
    <mergeCell ref="A2:U2"/>
    <mergeCell ref="R1:U1"/>
    <mergeCell ref="A13:J13"/>
    <mergeCell ref="C14:J14"/>
    <mergeCell ref="L13:U13"/>
    <mergeCell ref="N14:U14"/>
    <mergeCell ref="A3:J3"/>
    <mergeCell ref="N10:P10"/>
    <mergeCell ref="T10:U10"/>
    <mergeCell ref="L3:U3"/>
    <mergeCell ref="N4:U4"/>
    <mergeCell ref="C4:J4"/>
  </mergeCells>
  <phoneticPr fontId="1"/>
  <printOptions horizontalCentered="1"/>
  <pageMargins left="0.43307086614173229" right="0.23622047244094491" top="0.74803149606299213" bottom="0.74803149606299213" header="0.31496062992125984" footer="0.31496062992125984"/>
  <pageSetup paperSize="9" scale="6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A31"/>
  <sheetViews>
    <sheetView zoomScale="85" zoomScaleNormal="85" workbookViewId="0">
      <selection activeCell="A2" sqref="A2:U2"/>
    </sheetView>
  </sheetViews>
  <sheetFormatPr defaultRowHeight="13.5" x14ac:dyDescent="0.1"/>
  <cols>
    <col min="1" max="2" width="8.58984375" customWidth="1"/>
    <col min="3" max="3" width="1.6328125" style="109" customWidth="1"/>
    <col min="4" max="4" width="4.36328125" customWidth="1"/>
    <col min="5" max="5" width="12.6796875" customWidth="1"/>
    <col min="6" max="6" width="2.7265625" customWidth="1"/>
    <col min="7" max="7" width="6.6796875" customWidth="1"/>
    <col min="8" max="8" width="2.7265625" customWidth="1"/>
    <col min="9" max="9" width="1.6328125" style="109" customWidth="1"/>
    <col min="10" max="10" width="12.6796875" customWidth="1"/>
    <col min="11" max="11" width="6.40625" customWidth="1"/>
    <col min="12" max="13" width="8.58984375" customWidth="1"/>
    <col min="14" max="14" width="1.6328125" style="109" customWidth="1"/>
    <col min="15" max="15" width="4.36328125" customWidth="1"/>
    <col min="16" max="16" width="12.6796875" customWidth="1"/>
    <col min="17" max="17" width="2.7265625" customWidth="1"/>
    <col min="18" max="18" width="6.6796875" customWidth="1"/>
    <col min="19" max="19" width="2.7265625" customWidth="1"/>
    <col min="20" max="20" width="1.6328125" style="109" customWidth="1"/>
    <col min="21" max="21" width="12.6796875" customWidth="1"/>
    <col min="22" max="22" width="4.6328125" customWidth="1"/>
    <col min="23" max="23" width="10.49609375" customWidth="1"/>
    <col min="24" max="24" width="7.36328125" style="65" customWidth="1"/>
    <col min="25" max="27" width="6.54296875" customWidth="1"/>
  </cols>
  <sheetData>
    <row r="1" spans="1:27" ht="24.75" customHeight="1" x14ac:dyDescent="0.1">
      <c r="A1" s="209" t="s">
        <v>172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429">
        <f ca="1">NOW()</f>
        <v>44283.46152488426</v>
      </c>
      <c r="S1" s="430"/>
      <c r="T1" s="430"/>
      <c r="U1" s="430"/>
    </row>
    <row r="2" spans="1:27" ht="26.25" customHeight="1" x14ac:dyDescent="0.1">
      <c r="A2" s="438" t="s">
        <v>319</v>
      </c>
      <c r="B2" s="438"/>
      <c r="C2" s="438"/>
      <c r="D2" s="438"/>
      <c r="E2" s="438"/>
      <c r="F2" s="438"/>
      <c r="G2" s="438"/>
      <c r="H2" s="438"/>
      <c r="I2" s="438"/>
      <c r="J2" s="438"/>
      <c r="K2" s="438"/>
      <c r="L2" s="438"/>
      <c r="M2" s="438"/>
      <c r="N2" s="438"/>
      <c r="O2" s="438"/>
      <c r="P2" s="438"/>
      <c r="Q2" s="438"/>
      <c r="R2" s="438"/>
      <c r="S2" s="438"/>
      <c r="T2" s="438"/>
      <c r="U2" s="438"/>
    </row>
    <row r="3" spans="1:27" ht="26.25" customHeight="1" x14ac:dyDescent="0.1">
      <c r="A3" s="384" t="s">
        <v>297</v>
      </c>
      <c r="B3" s="377"/>
      <c r="C3" s="377"/>
      <c r="D3" s="377"/>
      <c r="E3" s="377"/>
      <c r="F3" s="377"/>
      <c r="G3" s="377"/>
      <c r="H3" s="377"/>
      <c r="I3" s="377"/>
      <c r="J3" s="377"/>
      <c r="K3" s="377"/>
      <c r="L3" s="377"/>
      <c r="M3" s="377"/>
      <c r="N3" s="377"/>
      <c r="O3" s="377"/>
      <c r="P3" s="377"/>
      <c r="Q3" s="377"/>
      <c r="R3" s="377"/>
      <c r="S3" s="377"/>
      <c r="T3" s="377"/>
      <c r="U3" s="377"/>
      <c r="X3" s="378"/>
    </row>
    <row r="4" spans="1:27" ht="26.25" customHeight="1" x14ac:dyDescent="0.1">
      <c r="A4" s="384" t="s">
        <v>252</v>
      </c>
      <c r="B4" s="377"/>
      <c r="C4" s="377"/>
      <c r="D4" s="377"/>
      <c r="E4" s="377"/>
      <c r="F4" s="377"/>
      <c r="G4" s="377"/>
      <c r="H4" s="377"/>
      <c r="I4" s="377"/>
      <c r="J4" s="377"/>
      <c r="K4" s="377"/>
      <c r="L4" s="377"/>
      <c r="M4" s="377"/>
      <c r="N4" s="377"/>
      <c r="O4" s="377"/>
      <c r="P4" s="377"/>
      <c r="Q4" s="377"/>
      <c r="R4" s="377"/>
      <c r="S4" s="377"/>
      <c r="T4" s="377"/>
      <c r="U4" s="377"/>
      <c r="X4" s="378"/>
    </row>
    <row r="5" spans="1:27" ht="26.25" customHeight="1" thickBot="1" x14ac:dyDescent="0.15">
      <c r="A5" t="s">
        <v>253</v>
      </c>
      <c r="B5" s="377"/>
      <c r="C5" s="377"/>
      <c r="D5" s="377"/>
      <c r="E5" s="377"/>
      <c r="F5" s="377"/>
      <c r="G5" s="377"/>
      <c r="H5" s="377"/>
      <c r="I5" s="377"/>
      <c r="J5" s="377"/>
      <c r="K5" s="377"/>
      <c r="L5" s="377"/>
      <c r="M5" s="377"/>
      <c r="N5" s="377"/>
      <c r="O5" s="377"/>
      <c r="P5" s="377"/>
      <c r="Q5" s="377"/>
      <c r="R5" s="377"/>
      <c r="S5" s="377"/>
      <c r="T5" s="377"/>
      <c r="U5" s="377"/>
      <c r="X5" s="378"/>
    </row>
    <row r="6" spans="1:27" ht="24" customHeight="1" thickBot="1" x14ac:dyDescent="0.15">
      <c r="A6" s="439" t="s">
        <v>11</v>
      </c>
      <c r="B6" s="440"/>
      <c r="C6" s="440"/>
      <c r="D6" s="440"/>
      <c r="E6" s="440"/>
      <c r="F6" s="440"/>
      <c r="G6" s="440"/>
      <c r="H6" s="440"/>
      <c r="I6" s="440"/>
      <c r="J6" s="441"/>
      <c r="K6" s="6"/>
      <c r="L6" s="439" t="s">
        <v>10</v>
      </c>
      <c r="M6" s="440"/>
      <c r="N6" s="440"/>
      <c r="O6" s="440"/>
      <c r="P6" s="440"/>
      <c r="Q6" s="440"/>
      <c r="R6" s="440"/>
      <c r="S6" s="440"/>
      <c r="T6" s="440"/>
      <c r="U6" s="441"/>
    </row>
    <row r="7" spans="1:27" ht="24" customHeight="1" thickTop="1" x14ac:dyDescent="0.1">
      <c r="A7" s="29" t="s">
        <v>159</v>
      </c>
      <c r="B7" s="30" t="s">
        <v>0</v>
      </c>
      <c r="C7" s="434" t="s">
        <v>1</v>
      </c>
      <c r="D7" s="434"/>
      <c r="E7" s="434"/>
      <c r="F7" s="434"/>
      <c r="G7" s="434"/>
      <c r="H7" s="434"/>
      <c r="I7" s="434"/>
      <c r="J7" s="435"/>
      <c r="K7" s="19"/>
      <c r="L7" s="95" t="s">
        <v>160</v>
      </c>
      <c r="M7" s="30" t="s">
        <v>0</v>
      </c>
      <c r="N7" s="434" t="s">
        <v>1</v>
      </c>
      <c r="O7" s="434"/>
      <c r="P7" s="434"/>
      <c r="Q7" s="434"/>
      <c r="R7" s="434"/>
      <c r="S7" s="434"/>
      <c r="T7" s="434"/>
      <c r="U7" s="435"/>
      <c r="Y7" s="289"/>
      <c r="Z7" s="289"/>
    </row>
    <row r="8" spans="1:27" ht="24" customHeight="1" x14ac:dyDescent="0.1">
      <c r="A8" s="80" t="s">
        <v>126</v>
      </c>
      <c r="B8" s="63">
        <v>0.375</v>
      </c>
      <c r="C8" s="118">
        <v>1</v>
      </c>
      <c r="D8" s="70" t="s">
        <v>118</v>
      </c>
      <c r="E8" s="67" t="str">
        <f>VLOOKUP('2日目'!C8,作業用!$A$3:$AJ$19,6)</f>
        <v>CRAVOFC
セレソン</v>
      </c>
      <c r="F8" s="71"/>
      <c r="G8" s="92" t="s">
        <v>153</v>
      </c>
      <c r="H8" s="96"/>
      <c r="I8" s="115"/>
      <c r="J8" s="225" t="s">
        <v>178</v>
      </c>
      <c r="K8" s="19"/>
      <c r="L8" s="84" t="s">
        <v>132</v>
      </c>
      <c r="M8" s="63">
        <v>0.375</v>
      </c>
      <c r="N8" s="118"/>
      <c r="O8" s="70" t="s">
        <v>118</v>
      </c>
      <c r="P8" s="71"/>
      <c r="Q8" s="71"/>
      <c r="R8" s="68" t="s">
        <v>124</v>
      </c>
      <c r="S8" s="96"/>
      <c r="T8" s="115"/>
      <c r="U8" s="72"/>
      <c r="Y8" s="289"/>
      <c r="Z8" s="289"/>
      <c r="AA8" s="289"/>
    </row>
    <row r="9" spans="1:27" ht="24" customHeight="1" x14ac:dyDescent="0.1">
      <c r="A9" s="9" t="s">
        <v>3</v>
      </c>
      <c r="B9" s="17">
        <v>0.39583333333333331</v>
      </c>
      <c r="C9" s="100">
        <v>16</v>
      </c>
      <c r="D9" s="45" t="str">
        <f>VLOOKUP('2日目'!C9,作業用!$A$3:$AJ$19,5)</f>
        <v>D組</v>
      </c>
      <c r="E9" s="47" t="str">
        <f>VLOOKUP('2日目'!C9,作業用!$A$3:$AJ$19,6)</f>
        <v xml:space="preserve">ENFINI </v>
      </c>
      <c r="F9" s="47"/>
      <c r="G9" s="59" t="s">
        <v>225</v>
      </c>
      <c r="H9" s="91"/>
      <c r="I9" s="116">
        <v>18</v>
      </c>
      <c r="J9" s="50" t="str">
        <f>VLOOKUP('2日目'!I9,作業用!$A$3:$AJ$19,6)</f>
        <v>白岡　Ｕ-15</v>
      </c>
      <c r="K9" s="19"/>
      <c r="L9" s="9" t="s">
        <v>3</v>
      </c>
      <c r="M9" s="17">
        <v>0.39583333333333331</v>
      </c>
      <c r="N9" s="100">
        <v>2</v>
      </c>
      <c r="O9" s="45" t="str">
        <f>VLOOKUP('2日目'!N9,作業用!$A$3:$AJ$19,5)</f>
        <v>A組</v>
      </c>
      <c r="P9" s="47" t="str">
        <f>VLOOKUP('2日目'!N9,作業用!$A$3:$AJ$19,6)</f>
        <v>京都精華中</v>
      </c>
      <c r="Q9" s="47"/>
      <c r="R9" s="59" t="s">
        <v>225</v>
      </c>
      <c r="S9" s="91"/>
      <c r="T9" s="116">
        <v>4</v>
      </c>
      <c r="U9" s="50" t="str">
        <f>VLOOKUP('2日目'!T9,作業用!$A$3:$AJ$19,6)</f>
        <v>RESC U-14</v>
      </c>
      <c r="Y9" s="289"/>
      <c r="Z9" s="289"/>
    </row>
    <row r="10" spans="1:27" ht="24" customHeight="1" x14ac:dyDescent="0.1">
      <c r="A10" s="9" t="s">
        <v>4</v>
      </c>
      <c r="B10" s="17">
        <v>0.4375</v>
      </c>
      <c r="C10" s="98">
        <v>6</v>
      </c>
      <c r="D10" s="45" t="str">
        <f>VLOOKUP('2日目'!C10,作業用!$A$3:$AJ$19,5)</f>
        <v>B組</v>
      </c>
      <c r="E10" s="47" t="str">
        <f>VLOOKUP('2日目'!C10,作業用!$A$3:$AJ$19,6)</f>
        <v>CRAVOFC
アズーリ</v>
      </c>
      <c r="F10" s="47"/>
      <c r="G10" s="59" t="s">
        <v>225</v>
      </c>
      <c r="H10" s="91"/>
      <c r="I10" s="116">
        <v>7</v>
      </c>
      <c r="J10" s="50" t="str">
        <f>VLOOKUP('2日目'!I10,作業用!$A$3:$AJ$19,6)</f>
        <v>おおつ</v>
      </c>
      <c r="K10" s="19"/>
      <c r="L10" s="9" t="s">
        <v>4</v>
      </c>
      <c r="M10" s="17">
        <v>0.4375</v>
      </c>
      <c r="N10" s="100">
        <v>9</v>
      </c>
      <c r="O10" s="45" t="str">
        <f>VLOOKUP('2日目'!N10,作業用!$A$3:$AJ$19,5)</f>
        <v>B組</v>
      </c>
      <c r="P10" s="47" t="str">
        <f>VLOOKUP('2日目'!N10,作業用!$A$3:$AJ$19,6)</f>
        <v>RESC　U-15</v>
      </c>
      <c r="Q10" s="47"/>
      <c r="R10" s="59" t="s">
        <v>225</v>
      </c>
      <c r="S10" s="91"/>
      <c r="T10" s="116">
        <v>10</v>
      </c>
      <c r="U10" s="50" t="str">
        <f>VLOOKUP('2日目'!T10,作業用!$A$3:$AJ$19,6)</f>
        <v>１FC川越</v>
      </c>
    </row>
    <row r="11" spans="1:27" ht="24" customHeight="1" x14ac:dyDescent="0.1">
      <c r="A11" s="81" t="s">
        <v>127</v>
      </c>
      <c r="B11" s="17">
        <v>0.47916666666666669</v>
      </c>
      <c r="C11" s="98">
        <v>12</v>
      </c>
      <c r="D11" s="70" t="s">
        <v>219</v>
      </c>
      <c r="E11" s="67" t="str">
        <f>VLOOKUP('2日目'!C11,作業用!$A$3:$AJ$19,6)</f>
        <v>バニーズ
京都</v>
      </c>
      <c r="F11" s="67"/>
      <c r="G11" s="92" t="s">
        <v>153</v>
      </c>
      <c r="H11" s="92"/>
      <c r="I11" s="116">
        <v>6</v>
      </c>
      <c r="J11" s="69" t="s">
        <v>214</v>
      </c>
      <c r="K11" s="19"/>
      <c r="L11" s="81" t="s">
        <v>133</v>
      </c>
      <c r="M11" s="17">
        <v>0.47916666666666669</v>
      </c>
      <c r="N11" s="98">
        <v>10</v>
      </c>
      <c r="O11" s="70" t="s">
        <v>118</v>
      </c>
      <c r="P11" s="210" t="s">
        <v>218</v>
      </c>
      <c r="Q11" s="210"/>
      <c r="R11" s="211" t="s">
        <v>174</v>
      </c>
      <c r="S11" s="211"/>
      <c r="T11" s="212">
        <v>16</v>
      </c>
      <c r="U11" s="69" t="s">
        <v>58</v>
      </c>
      <c r="Y11" s="289"/>
    </row>
    <row r="12" spans="1:27" ht="24" customHeight="1" x14ac:dyDescent="0.1">
      <c r="A12" s="9" t="s">
        <v>5</v>
      </c>
      <c r="B12" s="17">
        <v>0.5</v>
      </c>
      <c r="C12" s="100">
        <v>4</v>
      </c>
      <c r="D12" s="45" t="str">
        <f>VLOOKUP('2日目'!C12,作業用!$A$3:$AJ$19,5)</f>
        <v>A組</v>
      </c>
      <c r="E12" s="47" t="str">
        <f>VLOOKUP('2日目'!C12,作業用!$A$3:$AJ$19,6)</f>
        <v>RESC U-14</v>
      </c>
      <c r="F12" s="47"/>
      <c r="G12" s="59" t="s">
        <v>225</v>
      </c>
      <c r="H12" s="91"/>
      <c r="I12" s="116">
        <v>1</v>
      </c>
      <c r="J12" s="50" t="str">
        <f>VLOOKUP('2日目'!I12,作業用!$A$3:$AJ$19,6)</f>
        <v>CRAVOFC
セレソン</v>
      </c>
      <c r="K12" s="32"/>
      <c r="L12" s="81" t="s">
        <v>134</v>
      </c>
      <c r="M12" s="17">
        <v>0.5</v>
      </c>
      <c r="N12" s="98">
        <v>10</v>
      </c>
      <c r="O12" s="70" t="s">
        <v>118</v>
      </c>
      <c r="P12" s="67" t="str">
        <f>VLOOKUP('2日目'!N12,作業用!$A$3:$AJ$19,6)</f>
        <v>１FC川越</v>
      </c>
      <c r="Q12" s="67"/>
      <c r="R12" s="68" t="s">
        <v>124</v>
      </c>
      <c r="S12" s="301"/>
      <c r="T12" s="302">
        <v>9</v>
      </c>
      <c r="U12" s="69" t="s">
        <v>58</v>
      </c>
      <c r="Y12" s="289"/>
    </row>
    <row r="13" spans="1:27" ht="24" customHeight="1" x14ac:dyDescent="0.1">
      <c r="A13" s="81" t="s">
        <v>128</v>
      </c>
      <c r="B13" s="17">
        <v>0.54166666666666663</v>
      </c>
      <c r="C13" s="100"/>
      <c r="D13" s="70" t="s">
        <v>118</v>
      </c>
      <c r="E13" s="67" t="s">
        <v>249</v>
      </c>
      <c r="F13" s="67"/>
      <c r="G13" s="92" t="s">
        <v>153</v>
      </c>
      <c r="H13" s="92"/>
      <c r="I13" s="116"/>
      <c r="J13" s="69" t="s">
        <v>296</v>
      </c>
      <c r="K13" s="7"/>
      <c r="L13" s="9" t="s">
        <v>5</v>
      </c>
      <c r="M13" s="17">
        <v>0.52083333333333337</v>
      </c>
      <c r="N13" s="100">
        <v>7</v>
      </c>
      <c r="O13" s="45" t="str">
        <f>VLOOKUP('2日目'!N13,作業用!$A$3:$AJ$19,5)</f>
        <v>B組</v>
      </c>
      <c r="P13" s="303" t="str">
        <f>VLOOKUP('2日目'!N13,作業用!$A$3:$AJ$19,6)</f>
        <v>おおつ</v>
      </c>
      <c r="Q13" s="67"/>
      <c r="R13" s="59" t="s">
        <v>225</v>
      </c>
      <c r="S13" s="92"/>
      <c r="T13" s="116">
        <v>10</v>
      </c>
      <c r="U13" s="50" t="str">
        <f>VLOOKUP('2日目'!T13,作業用!$A$3:$AJ$19,6)</f>
        <v>１FC川越</v>
      </c>
      <c r="Y13" s="290"/>
      <c r="Z13" s="290"/>
    </row>
    <row r="14" spans="1:27" ht="24" customHeight="1" x14ac:dyDescent="0.1">
      <c r="A14" s="9" t="s">
        <v>6</v>
      </c>
      <c r="B14" s="17">
        <v>0.5625</v>
      </c>
      <c r="C14" s="100">
        <v>6</v>
      </c>
      <c r="D14" s="45" t="str">
        <f>VLOOKUP('2日目'!C14,作業用!$A$3:$AJ$19,5)</f>
        <v>B組</v>
      </c>
      <c r="E14" s="47" t="str">
        <f>VLOOKUP('2日目'!C14,作業用!$A$3:$AJ$19,6)</f>
        <v>CRAVOFC
アズーリ</v>
      </c>
      <c r="F14" s="47"/>
      <c r="G14" s="59" t="s">
        <v>225</v>
      </c>
      <c r="H14" s="91"/>
      <c r="I14" s="116">
        <v>9</v>
      </c>
      <c r="J14" s="50" t="str">
        <f>VLOOKUP('2日目'!I14,作業用!$A$3:$AJ$19,6)</f>
        <v>RESC　U-15</v>
      </c>
      <c r="K14" s="19"/>
      <c r="L14" s="9" t="s">
        <v>6</v>
      </c>
      <c r="M14" s="17">
        <v>0.5625</v>
      </c>
      <c r="N14" s="100">
        <v>12</v>
      </c>
      <c r="O14" s="45" t="str">
        <f>VLOOKUP('2日目'!N14,作業用!$A$3:$AJ$19,5)</f>
        <v>C組</v>
      </c>
      <c r="P14" s="47" t="str">
        <f>VLOOKUP('2日目'!N14,作業用!$A$3:$AJ$19,6)</f>
        <v>バニーズ
京都</v>
      </c>
      <c r="Q14" s="47"/>
      <c r="R14" s="59" t="s">
        <v>225</v>
      </c>
      <c r="S14" s="93"/>
      <c r="T14" s="116">
        <v>13</v>
      </c>
      <c r="U14" s="50" t="str">
        <f>VLOOKUP('2日目'!T14,作業用!$A$3:$AJ$19,6)</f>
        <v>ヴィトーリア</v>
      </c>
      <c r="Y14" s="291"/>
      <c r="Z14" s="290"/>
    </row>
    <row r="15" spans="1:27" ht="24" customHeight="1" x14ac:dyDescent="0.1">
      <c r="A15" s="9" t="s">
        <v>7</v>
      </c>
      <c r="B15" s="17">
        <v>0.60416666666666663</v>
      </c>
      <c r="C15" s="98">
        <v>1</v>
      </c>
      <c r="D15" s="45" t="str">
        <f>VLOOKUP('2日目'!C15,作業用!$A$3:$AJ$19,5)</f>
        <v>A組</v>
      </c>
      <c r="E15" s="47" t="str">
        <f>VLOOKUP('2日目'!C15,作業用!$A$3:$AJ$19,6)</f>
        <v>CRAVOFC
セレソン</v>
      </c>
      <c r="F15" s="47"/>
      <c r="G15" s="59" t="s">
        <v>225</v>
      </c>
      <c r="H15" s="91"/>
      <c r="I15" s="116">
        <v>3</v>
      </c>
      <c r="J15" s="50" t="str">
        <f>VLOOKUP('2日目'!I15,作業用!$A$3:$AJ$19,6)</f>
        <v>尾張FC</v>
      </c>
      <c r="K15" s="19"/>
      <c r="L15" s="82" t="s">
        <v>228</v>
      </c>
      <c r="M15" s="17">
        <v>0.60416666666666663</v>
      </c>
      <c r="N15" s="98">
        <v>8</v>
      </c>
      <c r="O15" s="70" t="s">
        <v>118</v>
      </c>
      <c r="P15" s="67" t="s">
        <v>177</v>
      </c>
      <c r="Q15" s="47"/>
      <c r="R15" s="91" t="s">
        <v>2</v>
      </c>
      <c r="S15" s="91"/>
      <c r="T15" s="116">
        <v>0</v>
      </c>
      <c r="U15" s="69" t="s">
        <v>217</v>
      </c>
    </row>
    <row r="16" spans="1:27" ht="24" customHeight="1" x14ac:dyDescent="0.1">
      <c r="A16" s="82" t="s">
        <v>129</v>
      </c>
      <c r="B16" s="21">
        <v>0.64583333333333337</v>
      </c>
      <c r="C16" s="98"/>
      <c r="D16" s="70" t="s">
        <v>179</v>
      </c>
      <c r="E16" s="67" t="s">
        <v>178</v>
      </c>
      <c r="F16" s="67"/>
      <c r="G16" s="92" t="s">
        <v>220</v>
      </c>
      <c r="H16" s="92"/>
      <c r="I16" s="116"/>
      <c r="J16" s="77" t="s">
        <v>275</v>
      </c>
      <c r="K16" s="19"/>
      <c r="L16" s="82" t="s">
        <v>229</v>
      </c>
      <c r="M16" s="21">
        <v>0.625</v>
      </c>
      <c r="N16" s="98">
        <v>1</v>
      </c>
      <c r="O16" s="70" t="s">
        <v>118</v>
      </c>
      <c r="P16" s="67" t="s">
        <v>211</v>
      </c>
      <c r="Q16" s="67"/>
      <c r="R16" s="68" t="s">
        <v>124</v>
      </c>
      <c r="S16" s="68"/>
      <c r="T16" s="110"/>
      <c r="U16" s="296" t="s">
        <v>212</v>
      </c>
      <c r="Y16" s="289"/>
      <c r="Z16" s="289"/>
    </row>
    <row r="17" spans="1:27" ht="24" customHeight="1" x14ac:dyDescent="0.1">
      <c r="A17" s="82" t="s">
        <v>130</v>
      </c>
      <c r="B17" s="21">
        <v>0.68055555555555547</v>
      </c>
      <c r="C17" s="119"/>
      <c r="D17" s="70" t="s">
        <v>179</v>
      </c>
      <c r="E17" s="76" t="s">
        <v>250</v>
      </c>
      <c r="F17" s="218"/>
      <c r="G17" s="92" t="s">
        <v>220</v>
      </c>
      <c r="H17" s="219"/>
      <c r="I17" s="220"/>
      <c r="J17" s="77" t="s">
        <v>148</v>
      </c>
      <c r="K17" s="19"/>
      <c r="L17" s="82" t="s">
        <v>135</v>
      </c>
      <c r="M17" s="21">
        <v>0.64583333333333337</v>
      </c>
      <c r="N17" s="119"/>
      <c r="O17" s="70" t="s">
        <v>118</v>
      </c>
      <c r="P17" s="76" t="s">
        <v>122</v>
      </c>
      <c r="Q17" s="76"/>
      <c r="R17" s="68" t="s">
        <v>124</v>
      </c>
      <c r="S17" s="97"/>
      <c r="T17" s="120"/>
      <c r="U17" s="334" t="s">
        <v>211</v>
      </c>
      <c r="Y17" s="289"/>
      <c r="Z17" s="289"/>
    </row>
    <row r="18" spans="1:27" ht="24" customHeight="1" thickBot="1" x14ac:dyDescent="0.15">
      <c r="A18" s="83" t="s">
        <v>131</v>
      </c>
      <c r="B18" s="23"/>
      <c r="C18" s="105"/>
      <c r="D18" s="78"/>
      <c r="E18" s="221"/>
      <c r="F18" s="221"/>
      <c r="G18" s="222"/>
      <c r="H18" s="222"/>
      <c r="I18" s="223"/>
      <c r="J18" s="224"/>
      <c r="K18" s="19"/>
      <c r="L18" s="83" t="s">
        <v>136</v>
      </c>
      <c r="M18" s="23">
        <v>0.66666666666666663</v>
      </c>
      <c r="N18" s="105">
        <v>1</v>
      </c>
      <c r="O18" s="336" t="s">
        <v>242</v>
      </c>
      <c r="P18" s="73" t="s">
        <v>163</v>
      </c>
      <c r="Q18" s="73"/>
      <c r="R18" s="288" t="s">
        <v>124</v>
      </c>
      <c r="S18" s="74"/>
      <c r="T18" s="111"/>
      <c r="U18" s="79" t="s">
        <v>211</v>
      </c>
      <c r="Y18" s="289"/>
    </row>
    <row r="19" spans="1:27" ht="10.5" customHeight="1" x14ac:dyDescent="0.1">
      <c r="A19" s="7"/>
      <c r="B19" s="8"/>
      <c r="C19" s="103"/>
      <c r="D19" s="12"/>
      <c r="E19" s="12"/>
      <c r="F19" s="12"/>
      <c r="G19" s="12"/>
      <c r="H19" s="12"/>
      <c r="I19" s="103"/>
      <c r="J19" s="12"/>
      <c r="K19" s="19"/>
      <c r="L19" s="19"/>
      <c r="M19" s="19"/>
      <c r="N19" s="113"/>
      <c r="O19" s="19"/>
      <c r="P19" s="19"/>
      <c r="Q19" s="19"/>
      <c r="R19" s="19"/>
      <c r="S19" s="19"/>
      <c r="T19" s="113"/>
      <c r="U19" s="19"/>
      <c r="W19" s="430"/>
      <c r="X19" s="443"/>
      <c r="Y19" s="442"/>
      <c r="Z19" s="442"/>
      <c r="AA19" s="430"/>
    </row>
    <row r="20" spans="1:27" ht="10.5" customHeight="1" thickBot="1" x14ac:dyDescent="0.15">
      <c r="A20" s="15"/>
      <c r="B20" s="15"/>
      <c r="C20" s="104"/>
      <c r="D20" s="16"/>
      <c r="E20" s="16"/>
      <c r="F20" s="16"/>
      <c r="G20" s="15"/>
      <c r="H20" s="15"/>
      <c r="I20" s="106"/>
      <c r="J20" s="15"/>
      <c r="K20" s="15"/>
      <c r="L20" s="15"/>
      <c r="M20" s="15"/>
      <c r="N20" s="106"/>
      <c r="O20" s="15"/>
      <c r="P20" s="15"/>
      <c r="Q20" s="15"/>
      <c r="R20" s="15"/>
      <c r="S20" s="15"/>
      <c r="T20" s="106"/>
      <c r="U20" s="15"/>
      <c r="V20" s="3"/>
      <c r="W20" s="430"/>
      <c r="X20" s="443"/>
      <c r="Y20" s="430"/>
      <c r="Z20" s="430"/>
      <c r="AA20" s="430"/>
    </row>
    <row r="21" spans="1:27" ht="24" customHeight="1" thickBot="1" x14ac:dyDescent="0.15">
      <c r="A21" s="431" t="s">
        <v>16</v>
      </c>
      <c r="B21" s="432"/>
      <c r="C21" s="432"/>
      <c r="D21" s="432"/>
      <c r="E21" s="432"/>
      <c r="F21" s="432"/>
      <c r="G21" s="432"/>
      <c r="H21" s="432"/>
      <c r="I21" s="432"/>
      <c r="J21" s="433"/>
      <c r="K21" s="28"/>
      <c r="L21" s="431" t="s">
        <v>17</v>
      </c>
      <c r="M21" s="432"/>
      <c r="N21" s="432"/>
      <c r="O21" s="432"/>
      <c r="P21" s="432"/>
      <c r="Q21" s="432"/>
      <c r="R21" s="432"/>
      <c r="S21" s="432"/>
      <c r="T21" s="432"/>
      <c r="U21" s="433"/>
      <c r="V21" s="3"/>
      <c r="Y21" s="289"/>
      <c r="Z21" s="289"/>
    </row>
    <row r="22" spans="1:27" ht="24" customHeight="1" thickTop="1" x14ac:dyDescent="0.1">
      <c r="A22" s="29" t="s">
        <v>161</v>
      </c>
      <c r="B22" s="30" t="s">
        <v>0</v>
      </c>
      <c r="C22" s="434" t="s">
        <v>1</v>
      </c>
      <c r="D22" s="434"/>
      <c r="E22" s="434"/>
      <c r="F22" s="434"/>
      <c r="G22" s="434"/>
      <c r="H22" s="434"/>
      <c r="I22" s="434"/>
      <c r="J22" s="435"/>
      <c r="K22" s="19"/>
      <c r="L22" s="95" t="s">
        <v>162</v>
      </c>
      <c r="M22" s="30" t="s">
        <v>0</v>
      </c>
      <c r="N22" s="434" t="s">
        <v>1</v>
      </c>
      <c r="O22" s="434"/>
      <c r="P22" s="434"/>
      <c r="Q22" s="434"/>
      <c r="R22" s="434"/>
      <c r="S22" s="434"/>
      <c r="T22" s="434"/>
      <c r="U22" s="435"/>
      <c r="V22" s="3"/>
      <c r="Y22" s="289"/>
    </row>
    <row r="23" spans="1:27" ht="24" customHeight="1" x14ac:dyDescent="0.1">
      <c r="A23" s="80" t="s">
        <v>137</v>
      </c>
      <c r="B23" s="63">
        <v>0.375</v>
      </c>
      <c r="C23" s="118">
        <v>10</v>
      </c>
      <c r="D23" s="70" t="s">
        <v>118</v>
      </c>
      <c r="E23" s="215" t="s">
        <v>212</v>
      </c>
      <c r="F23" s="71"/>
      <c r="G23" s="68" t="s">
        <v>124</v>
      </c>
      <c r="H23" s="96"/>
      <c r="I23" s="115"/>
      <c r="J23" s="293" t="s">
        <v>216</v>
      </c>
      <c r="K23" s="19"/>
      <c r="L23" s="84" t="s">
        <v>138</v>
      </c>
      <c r="M23" s="75">
        <v>0.375</v>
      </c>
      <c r="N23" s="118"/>
      <c r="O23" s="70" t="s">
        <v>118</v>
      </c>
      <c r="P23" s="210" t="s">
        <v>213</v>
      </c>
      <c r="Q23" s="71"/>
      <c r="R23" s="68" t="s">
        <v>124</v>
      </c>
      <c r="S23" s="96"/>
      <c r="T23" s="115"/>
      <c r="U23" s="295" t="s">
        <v>163</v>
      </c>
      <c r="V23" s="3"/>
      <c r="Y23" s="289"/>
    </row>
    <row r="24" spans="1:27" ht="24" customHeight="1" x14ac:dyDescent="0.1">
      <c r="A24" s="9" t="s">
        <v>3</v>
      </c>
      <c r="B24" s="17">
        <v>0.39583333333333331</v>
      </c>
      <c r="C24" s="100">
        <v>11</v>
      </c>
      <c r="D24" s="45" t="str">
        <f>VLOOKUP('2日目'!C24,作業用!$A$3:$AJ$19,5)</f>
        <v>C組</v>
      </c>
      <c r="E24" s="47" t="str">
        <f>VLOOKUP('2日目'!C24,作業用!$A$3:$AJ$19,6)</f>
        <v>TOKINAN</v>
      </c>
      <c r="F24" s="47"/>
      <c r="G24" s="59" t="s">
        <v>225</v>
      </c>
      <c r="H24" s="20"/>
      <c r="I24" s="110">
        <v>13</v>
      </c>
      <c r="J24" s="50" t="str">
        <f>VLOOKUP('2日目'!I24,作業用!$A$3:$AJ$19,6)</f>
        <v>ヴィトーリア</v>
      </c>
      <c r="K24" s="19"/>
      <c r="L24" s="9" t="s">
        <v>3</v>
      </c>
      <c r="M24" s="17">
        <v>0.39583333333333331</v>
      </c>
      <c r="N24" s="100">
        <v>12</v>
      </c>
      <c r="O24" s="45" t="str">
        <f>VLOOKUP('2日目'!N24,作業用!$A$3:$AJ$19,5)</f>
        <v>C組</v>
      </c>
      <c r="P24" s="47" t="str">
        <f>VLOOKUP('2日目'!N24,作業用!$A$3:$AJ$19,6)</f>
        <v>バニーズ
京都</v>
      </c>
      <c r="Q24" s="47"/>
      <c r="R24" s="59" t="s">
        <v>225</v>
      </c>
      <c r="S24" s="20"/>
      <c r="T24" s="110">
        <v>14</v>
      </c>
      <c r="U24" s="50" t="str">
        <f>VLOOKUP('2日目'!T24,作業用!$A$3:$AJ$19,6)</f>
        <v>豊田レディース</v>
      </c>
      <c r="V24" s="13"/>
      <c r="Y24" s="289"/>
    </row>
    <row r="25" spans="1:27" ht="24" customHeight="1" x14ac:dyDescent="0.1">
      <c r="A25" s="9" t="s">
        <v>4</v>
      </c>
      <c r="B25" s="17">
        <v>0.4375</v>
      </c>
      <c r="C25" s="98">
        <v>3</v>
      </c>
      <c r="D25" s="45" t="str">
        <f>VLOOKUP('2日目'!C25,作業用!$A$3:$AJ$19,5)</f>
        <v>A組</v>
      </c>
      <c r="E25" s="47" t="str">
        <f>VLOOKUP('2日目'!C25,作業用!$A$3:$AJ$19,6)</f>
        <v>尾張FC</v>
      </c>
      <c r="F25" s="47"/>
      <c r="G25" s="59" t="s">
        <v>225</v>
      </c>
      <c r="H25" s="20"/>
      <c r="I25" s="110">
        <v>5</v>
      </c>
      <c r="J25" s="50" t="str">
        <f>VLOOKUP('2日目'!I25,作業用!$A$3:$AJ$19,6)</f>
        <v>白岡SCL</v>
      </c>
      <c r="K25" s="19"/>
      <c r="L25" s="9" t="s">
        <v>4</v>
      </c>
      <c r="M25" s="17">
        <v>0.4375</v>
      </c>
      <c r="N25" s="98">
        <v>15</v>
      </c>
      <c r="O25" s="45" t="str">
        <f>VLOOKUP('2日目'!N25,作業用!$A$3:$AJ$19,5)</f>
        <v>D組</v>
      </c>
      <c r="P25" s="47" t="str">
        <f>VLOOKUP('2日目'!N25,作業用!$A$3:$AJ$19,6)</f>
        <v>MIOびわこ</v>
      </c>
      <c r="Q25" s="47"/>
      <c r="R25" s="59" t="s">
        <v>225</v>
      </c>
      <c r="S25" s="20"/>
      <c r="T25" s="110">
        <v>17</v>
      </c>
      <c r="U25" s="50" t="str">
        <f>VLOOKUP('2日目'!T25,作業用!$A$3:$AJ$19,6)</f>
        <v>翔洋中</v>
      </c>
      <c r="V25" s="13"/>
      <c r="Y25" s="289"/>
    </row>
    <row r="26" spans="1:27" ht="24" customHeight="1" x14ac:dyDescent="0.1">
      <c r="A26" s="9" t="s">
        <v>5</v>
      </c>
      <c r="B26" s="17">
        <v>0.47916666666666669</v>
      </c>
      <c r="C26" s="100">
        <v>13</v>
      </c>
      <c r="D26" s="335" t="s">
        <v>242</v>
      </c>
      <c r="E26" s="210" t="s">
        <v>250</v>
      </c>
      <c r="F26" s="210"/>
      <c r="G26" s="211"/>
      <c r="H26" s="211"/>
      <c r="I26" s="212"/>
      <c r="J26" s="213"/>
      <c r="K26" s="19"/>
      <c r="L26" s="9" t="s">
        <v>5</v>
      </c>
      <c r="M26" s="17">
        <v>0.47916666666666669</v>
      </c>
      <c r="N26" s="100">
        <v>17</v>
      </c>
      <c r="O26" s="335" t="s">
        <v>242</v>
      </c>
      <c r="P26" s="210" t="str">
        <f>VLOOKUP('2日目'!N26,作業用!$A$3:$AJ$19,6)</f>
        <v>翔洋中</v>
      </c>
      <c r="Q26" s="210"/>
      <c r="R26" s="211" t="s">
        <v>174</v>
      </c>
      <c r="S26" s="211"/>
      <c r="T26" s="212">
        <v>15</v>
      </c>
      <c r="U26" s="213" t="str">
        <f>VLOOKUP('2日目'!T26,作業用!$A$3:$AJ$19,6)</f>
        <v>MIOびわこ</v>
      </c>
      <c r="V26" s="13"/>
    </row>
    <row r="27" spans="1:27" ht="24" customHeight="1" x14ac:dyDescent="0.1">
      <c r="A27" s="9" t="s">
        <v>6</v>
      </c>
      <c r="B27" s="17">
        <v>0.52083333333333337</v>
      </c>
      <c r="C27" s="100">
        <v>11</v>
      </c>
      <c r="D27" s="335" t="s">
        <v>242</v>
      </c>
      <c r="E27" s="210" t="str">
        <f>VLOOKUP('2日目'!C27,作業用!$A$3:$AJ$19,6)</f>
        <v>TOKINAN</v>
      </c>
      <c r="F27" s="210"/>
      <c r="G27" s="211" t="s">
        <v>174</v>
      </c>
      <c r="H27" s="211"/>
      <c r="I27" s="212">
        <v>17</v>
      </c>
      <c r="J27" s="213" t="str">
        <f>VLOOKUP('2日目'!I27,作業用!$A$3:$AJ$19,6)</f>
        <v>翔洋中</v>
      </c>
      <c r="K27" s="19"/>
      <c r="L27" s="9" t="s">
        <v>6</v>
      </c>
      <c r="M27" s="17">
        <v>0.52083333333333337</v>
      </c>
      <c r="N27" s="100">
        <v>18</v>
      </c>
      <c r="O27" s="335" t="s">
        <v>242</v>
      </c>
      <c r="P27" s="210" t="str">
        <f>VLOOKUP('2日目'!N27,作業用!$A$3:$AJ$19,6)</f>
        <v>白岡　Ｕ-15</v>
      </c>
      <c r="Q27" s="210"/>
      <c r="R27" s="211" t="s">
        <v>174</v>
      </c>
      <c r="S27" s="211"/>
      <c r="T27" s="212">
        <v>14</v>
      </c>
      <c r="U27" s="213" t="str">
        <f>VLOOKUP('2日目'!T27,作業用!$A$3:$AJ$19,6)</f>
        <v>豊田レディース</v>
      </c>
      <c r="V27" s="13"/>
    </row>
    <row r="28" spans="1:27" ht="24" customHeight="1" x14ac:dyDescent="0.1">
      <c r="A28" s="9" t="s">
        <v>7</v>
      </c>
      <c r="B28" s="17">
        <v>0.5625</v>
      </c>
      <c r="C28" s="100">
        <v>5</v>
      </c>
      <c r="D28" s="45" t="str">
        <f>VLOOKUP('2日目'!C28,作業用!$A$3:$AJ$19,5)</f>
        <v>A組</v>
      </c>
      <c r="E28" s="47" t="str">
        <f>VLOOKUP('2日目'!C28,作業用!$A$3:$AJ$19,6)</f>
        <v>白岡SCL</v>
      </c>
      <c r="F28" s="47"/>
      <c r="G28" s="59" t="s">
        <v>225</v>
      </c>
      <c r="H28" s="20"/>
      <c r="I28" s="110">
        <v>2</v>
      </c>
      <c r="J28" s="50" t="str">
        <f>VLOOKUP('2日目'!I28,作業用!$A$3:$AJ$19,6)</f>
        <v>京都精華中</v>
      </c>
      <c r="K28" s="19"/>
      <c r="L28" s="9" t="s">
        <v>7</v>
      </c>
      <c r="M28" s="17">
        <v>0.5625</v>
      </c>
      <c r="N28" s="100">
        <v>16</v>
      </c>
      <c r="O28" s="45" t="str">
        <f>VLOOKUP('2日目'!N28,作業用!$A$3:$AJ$19,5)</f>
        <v>D組</v>
      </c>
      <c r="P28" s="47" t="str">
        <f>VLOOKUP('2日目'!N28,作業用!$A$3:$AJ$19,6)</f>
        <v xml:space="preserve">ENFINI </v>
      </c>
      <c r="Q28" s="47"/>
      <c r="R28" s="59" t="s">
        <v>225</v>
      </c>
      <c r="S28" s="20"/>
      <c r="T28" s="110">
        <v>17</v>
      </c>
      <c r="U28" s="50" t="str">
        <f>VLOOKUP('2日目'!T28,作業用!$A$3:$AJ$19,6)</f>
        <v>翔洋中</v>
      </c>
      <c r="V28" s="13"/>
    </row>
    <row r="29" spans="1:27" ht="24" customHeight="1" x14ac:dyDescent="0.1">
      <c r="A29" s="10" t="s">
        <v>8</v>
      </c>
      <c r="B29" s="21">
        <v>0.60416666666666663</v>
      </c>
      <c r="C29" s="100">
        <v>15</v>
      </c>
      <c r="D29" s="45" t="str">
        <f>VLOOKUP('2日目'!C29,作業用!$A$3:$AJ$19,5)</f>
        <v>D組</v>
      </c>
      <c r="E29" s="47" t="str">
        <f>VLOOKUP('2日目'!C29,作業用!$A$3:$AJ$19,6)</f>
        <v>MIOびわこ</v>
      </c>
      <c r="F29" s="47"/>
      <c r="G29" s="59" t="s">
        <v>225</v>
      </c>
      <c r="H29" s="20"/>
      <c r="I29" s="110">
        <v>18</v>
      </c>
      <c r="J29" s="50" t="str">
        <f>VLOOKUP('2日目'!I29,作業用!$A$3:$AJ$19,6)</f>
        <v>白岡　Ｕ-15</v>
      </c>
      <c r="K29" s="19"/>
      <c r="L29" s="10" t="s">
        <v>8</v>
      </c>
      <c r="M29" s="21">
        <v>0.60416666666666663</v>
      </c>
      <c r="N29" s="100">
        <v>11</v>
      </c>
      <c r="O29" s="45" t="str">
        <f>VLOOKUP('2日目'!N29,作業用!$A$3:$AJ$19,5)</f>
        <v>C組</v>
      </c>
      <c r="P29" s="47" t="str">
        <f>VLOOKUP('2日目'!N29,作業用!$A$3:$AJ$19,6)</f>
        <v>TOKINAN</v>
      </c>
      <c r="Q29" s="47"/>
      <c r="R29" s="59" t="s">
        <v>225</v>
      </c>
      <c r="S29" s="20"/>
      <c r="T29" s="110">
        <v>14</v>
      </c>
      <c r="U29" s="50" t="str">
        <f>VLOOKUP('2日目'!T29,作業用!$A$3:$AJ$19,6)</f>
        <v>豊田レディース</v>
      </c>
      <c r="V29" s="13"/>
    </row>
    <row r="30" spans="1:27" ht="24" customHeight="1" x14ac:dyDescent="0.1">
      <c r="A30" s="82" t="s">
        <v>221</v>
      </c>
      <c r="B30" s="21">
        <v>0.64583333333333337</v>
      </c>
      <c r="C30" s="98">
        <v>6</v>
      </c>
      <c r="D30" s="66" t="s">
        <v>74</v>
      </c>
      <c r="E30" s="210" t="s">
        <v>216</v>
      </c>
      <c r="F30" s="67"/>
      <c r="G30" s="68" t="s">
        <v>124</v>
      </c>
      <c r="H30" s="68"/>
      <c r="I30" s="117">
        <v>11</v>
      </c>
      <c r="J30" s="300" t="s">
        <v>210</v>
      </c>
      <c r="K30" s="19"/>
      <c r="L30" s="82" t="s">
        <v>223</v>
      </c>
      <c r="M30" s="21">
        <v>0.64583333333333337</v>
      </c>
      <c r="N30" s="98"/>
      <c r="O30" s="66" t="s">
        <v>74</v>
      </c>
      <c r="P30" s="210" t="s">
        <v>214</v>
      </c>
      <c r="Q30" s="67"/>
      <c r="R30" s="68" t="s">
        <v>124</v>
      </c>
      <c r="S30" s="68"/>
      <c r="T30" s="117"/>
      <c r="U30" s="213" t="s">
        <v>213</v>
      </c>
      <c r="V30" s="14"/>
    </row>
    <row r="31" spans="1:27" ht="24" customHeight="1" thickBot="1" x14ac:dyDescent="0.15">
      <c r="A31" s="83" t="s">
        <v>222</v>
      </c>
      <c r="B31" s="23">
        <v>0.66666666666666663</v>
      </c>
      <c r="C31" s="105"/>
      <c r="D31" s="336" t="s">
        <v>242</v>
      </c>
      <c r="E31" s="73" t="s">
        <v>216</v>
      </c>
      <c r="F31" s="73"/>
      <c r="G31" s="288" t="s">
        <v>124</v>
      </c>
      <c r="H31" s="74"/>
      <c r="I31" s="111"/>
      <c r="J31" s="380" t="s">
        <v>177</v>
      </c>
      <c r="K31" s="19"/>
      <c r="L31" s="83" t="s">
        <v>224</v>
      </c>
      <c r="M31" s="23">
        <v>0.66666666666666663</v>
      </c>
      <c r="N31" s="105"/>
      <c r="O31" s="336" t="s">
        <v>242</v>
      </c>
      <c r="P31" s="73" t="s">
        <v>213</v>
      </c>
      <c r="Q31" s="49"/>
      <c r="R31" s="288" t="s">
        <v>124</v>
      </c>
      <c r="S31" s="25"/>
      <c r="T31" s="111"/>
      <c r="U31" s="38"/>
    </row>
  </sheetData>
  <mergeCells count="15">
    <mergeCell ref="W19:W20"/>
    <mergeCell ref="Y19:Y20"/>
    <mergeCell ref="Z19:Z20"/>
    <mergeCell ref="AA19:AA20"/>
    <mergeCell ref="X19:X20"/>
    <mergeCell ref="A2:U2"/>
    <mergeCell ref="R1:U1"/>
    <mergeCell ref="A21:J21"/>
    <mergeCell ref="L21:U21"/>
    <mergeCell ref="C22:J22"/>
    <mergeCell ref="N22:U22"/>
    <mergeCell ref="A6:J6"/>
    <mergeCell ref="L6:U6"/>
    <mergeCell ref="C7:J7"/>
    <mergeCell ref="N7:U7"/>
  </mergeCells>
  <phoneticPr fontId="1"/>
  <pageMargins left="0.25" right="0.25" top="0.75" bottom="0.75" header="0.3" footer="0.3"/>
  <pageSetup paperSize="9" scale="77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6C51FA-AF5F-42C1-830D-CBC88F082D9D}">
  <sheetPr>
    <pageSetUpPr fitToPage="1"/>
  </sheetPr>
  <dimension ref="A1:X44"/>
  <sheetViews>
    <sheetView zoomScaleNormal="100" workbookViewId="0">
      <selection activeCell="X4" sqref="X4"/>
    </sheetView>
  </sheetViews>
  <sheetFormatPr defaultRowHeight="13.5" x14ac:dyDescent="0.1"/>
  <cols>
    <col min="1" max="2" width="8.58984375" customWidth="1"/>
    <col min="3" max="3" width="1.6328125" style="109" customWidth="1"/>
    <col min="4" max="4" width="4.36328125" customWidth="1"/>
    <col min="5" max="5" width="11.04296875" customWidth="1"/>
    <col min="6" max="6" width="2.58984375" customWidth="1"/>
    <col min="7" max="7" width="7.36328125" customWidth="1"/>
    <col min="8" max="8" width="2.58984375" customWidth="1"/>
    <col min="9" max="9" width="1.6328125" style="109" customWidth="1"/>
    <col min="10" max="10" width="4.36328125" customWidth="1"/>
    <col min="11" max="11" width="11.7265625" customWidth="1"/>
    <col min="12" max="12" width="6.40625" customWidth="1"/>
    <col min="13" max="14" width="8.58984375" customWidth="1"/>
    <col min="15" max="15" width="1.6328125" style="109" customWidth="1"/>
    <col min="16" max="16" width="4.36328125" customWidth="1"/>
    <col min="17" max="17" width="11.86328125" customWidth="1"/>
    <col min="18" max="18" width="2.58984375" customWidth="1"/>
    <col min="19" max="19" width="7.08984375" customWidth="1"/>
    <col min="20" max="20" width="2.58984375" customWidth="1"/>
    <col min="21" max="21" width="1.6328125" style="109" customWidth="1"/>
    <col min="22" max="22" width="4.36328125" customWidth="1"/>
    <col min="23" max="23" width="12.6796875" customWidth="1"/>
  </cols>
  <sheetData>
    <row r="1" spans="1:24" ht="18.75" customHeight="1" x14ac:dyDescent="0.1">
      <c r="A1" s="309" t="s">
        <v>172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429">
        <f ca="1">NOW()</f>
        <v>44283.46152488426</v>
      </c>
      <c r="S1" s="429"/>
      <c r="T1" s="429"/>
      <c r="U1" s="429"/>
      <c r="V1" s="429"/>
      <c r="W1" s="429"/>
    </row>
    <row r="2" spans="1:24" ht="27" customHeight="1" x14ac:dyDescent="0.1">
      <c r="A2" s="298" t="s">
        <v>173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/>
      <c r="R2" s="298"/>
      <c r="S2" s="298"/>
      <c r="T2" s="298"/>
      <c r="U2" s="298"/>
      <c r="V2" s="298"/>
      <c r="W2" s="382" t="s">
        <v>320</v>
      </c>
    </row>
    <row r="3" spans="1:24" ht="27" customHeight="1" x14ac:dyDescent="0.1">
      <c r="A3" s="385" t="s">
        <v>301</v>
      </c>
      <c r="B3" s="298"/>
      <c r="C3" s="298"/>
      <c r="D3" s="298"/>
      <c r="E3" s="298"/>
      <c r="F3" s="298"/>
      <c r="G3" s="298"/>
      <c r="H3" s="298"/>
      <c r="I3" s="298"/>
      <c r="J3" s="298"/>
      <c r="K3" s="298"/>
      <c r="L3" s="298"/>
      <c r="M3" s="298"/>
      <c r="N3" s="298"/>
      <c r="O3" s="298"/>
      <c r="P3" s="298"/>
      <c r="Q3" s="298"/>
      <c r="R3" s="298"/>
      <c r="S3" s="298"/>
      <c r="T3" s="298"/>
      <c r="U3" s="298"/>
      <c r="V3" s="298"/>
      <c r="W3" s="382"/>
    </row>
    <row r="4" spans="1:24" ht="27" customHeight="1" thickBot="1" x14ac:dyDescent="0.15">
      <c r="A4" s="385" t="s">
        <v>254</v>
      </c>
      <c r="B4" s="298"/>
      <c r="C4" s="298"/>
      <c r="D4" s="298"/>
      <c r="E4" s="298"/>
      <c r="F4" s="298"/>
      <c r="G4" s="298"/>
      <c r="H4" s="298"/>
      <c r="I4" s="298"/>
      <c r="J4" s="298"/>
      <c r="K4" s="298"/>
      <c r="L4" s="298"/>
      <c r="M4" s="298"/>
      <c r="N4" s="298"/>
      <c r="O4" s="298"/>
      <c r="P4" s="298"/>
      <c r="Q4" s="298"/>
      <c r="R4" s="298"/>
      <c r="S4" s="298"/>
      <c r="T4" s="298"/>
      <c r="U4" s="298"/>
      <c r="V4" s="298"/>
      <c r="W4" s="382"/>
    </row>
    <row r="5" spans="1:24" ht="24" customHeight="1" thickBot="1" x14ac:dyDescent="0.15">
      <c r="A5" s="439" t="s">
        <v>11</v>
      </c>
      <c r="B5" s="440"/>
      <c r="C5" s="440"/>
      <c r="D5" s="440"/>
      <c r="E5" s="440"/>
      <c r="F5" s="440"/>
      <c r="G5" s="440"/>
      <c r="H5" s="440"/>
      <c r="I5" s="440"/>
      <c r="J5" s="440"/>
      <c r="K5" s="441"/>
      <c r="L5" s="6"/>
      <c r="M5" s="439" t="s">
        <v>10</v>
      </c>
      <c r="N5" s="440"/>
      <c r="O5" s="440"/>
      <c r="P5" s="440"/>
      <c r="Q5" s="440"/>
      <c r="R5" s="440"/>
      <c r="S5" s="440"/>
      <c r="T5" s="440"/>
      <c r="U5" s="440"/>
      <c r="V5" s="440"/>
      <c r="W5" s="441"/>
    </row>
    <row r="6" spans="1:24" ht="24" customHeight="1" thickTop="1" x14ac:dyDescent="0.1">
      <c r="A6" s="29"/>
      <c r="B6" s="30" t="s">
        <v>0</v>
      </c>
      <c r="C6" s="434" t="s">
        <v>1</v>
      </c>
      <c r="D6" s="434"/>
      <c r="E6" s="434"/>
      <c r="F6" s="434"/>
      <c r="G6" s="434"/>
      <c r="H6" s="434"/>
      <c r="I6" s="434"/>
      <c r="J6" s="444"/>
      <c r="K6" s="435"/>
      <c r="L6" s="19"/>
      <c r="M6" s="31"/>
      <c r="N6" s="30" t="s">
        <v>0</v>
      </c>
      <c r="O6" s="434" t="s">
        <v>1</v>
      </c>
      <c r="P6" s="434"/>
      <c r="Q6" s="434"/>
      <c r="R6" s="434"/>
      <c r="S6" s="434"/>
      <c r="T6" s="434"/>
      <c r="U6" s="434"/>
      <c r="V6" s="444"/>
      <c r="W6" s="435"/>
    </row>
    <row r="7" spans="1:24" ht="24" customHeight="1" x14ac:dyDescent="0.1">
      <c r="A7" s="80" t="s">
        <v>139</v>
      </c>
      <c r="B7" s="63">
        <v>0.375</v>
      </c>
      <c r="C7" s="118">
        <v>10</v>
      </c>
      <c r="D7" s="70" t="s">
        <v>118</v>
      </c>
      <c r="E7" s="226" t="s">
        <v>175</v>
      </c>
      <c r="F7" s="61"/>
      <c r="G7" s="92" t="s">
        <v>153</v>
      </c>
      <c r="H7" s="61"/>
      <c r="I7" s="115">
        <v>1</v>
      </c>
      <c r="J7" s="61"/>
      <c r="K7" s="294" t="s">
        <v>164</v>
      </c>
      <c r="L7" s="19"/>
      <c r="M7" s="29"/>
      <c r="N7" s="63">
        <v>0.375</v>
      </c>
      <c r="O7" s="118"/>
      <c r="P7" s="70" t="s">
        <v>118</v>
      </c>
      <c r="Q7" s="61"/>
      <c r="R7" s="61"/>
      <c r="S7" s="92" t="s">
        <v>153</v>
      </c>
      <c r="T7" s="61"/>
      <c r="U7" s="115"/>
      <c r="V7" s="61"/>
      <c r="W7" s="62"/>
    </row>
    <row r="8" spans="1:24" ht="24" customHeight="1" x14ac:dyDescent="0.1">
      <c r="A8" s="9" t="s">
        <v>3</v>
      </c>
      <c r="B8" s="17">
        <v>0.39583333333333331</v>
      </c>
      <c r="C8" s="100"/>
      <c r="D8" s="55" t="s">
        <v>77</v>
      </c>
      <c r="E8" s="55"/>
      <c r="F8" s="55"/>
      <c r="G8" s="59" t="s">
        <v>119</v>
      </c>
      <c r="H8" s="59"/>
      <c r="I8" s="110"/>
      <c r="J8" s="55" t="s">
        <v>82</v>
      </c>
      <c r="K8" s="36"/>
      <c r="L8" s="19"/>
      <c r="M8" s="9" t="s">
        <v>3</v>
      </c>
      <c r="N8" s="17">
        <v>0.39583333333333331</v>
      </c>
      <c r="O8" s="100"/>
      <c r="P8" s="55" t="s">
        <v>83</v>
      </c>
      <c r="Q8" s="45"/>
      <c r="R8" s="45"/>
      <c r="S8" s="59" t="s">
        <v>120</v>
      </c>
      <c r="T8" s="59"/>
      <c r="U8" s="110"/>
      <c r="V8" s="55" t="s">
        <v>84</v>
      </c>
      <c r="W8" s="36"/>
      <c r="X8" s="383"/>
    </row>
    <row r="9" spans="1:24" ht="24" customHeight="1" x14ac:dyDescent="0.1">
      <c r="A9" s="9" t="s">
        <v>4</v>
      </c>
      <c r="B9" s="17">
        <v>0.44444444444444442</v>
      </c>
      <c r="C9" s="100"/>
      <c r="D9" s="55" t="s">
        <v>75</v>
      </c>
      <c r="E9" s="55"/>
      <c r="F9" s="55"/>
      <c r="G9" s="59" t="s">
        <v>93</v>
      </c>
      <c r="H9" s="59"/>
      <c r="I9" s="110"/>
      <c r="J9" s="55" t="s">
        <v>81</v>
      </c>
      <c r="K9" s="36"/>
      <c r="L9" s="19"/>
      <c r="M9" s="9" t="s">
        <v>4</v>
      </c>
      <c r="N9" s="17">
        <v>0.44444444444444442</v>
      </c>
      <c r="O9" s="100"/>
      <c r="P9" s="55" t="s">
        <v>99</v>
      </c>
      <c r="Q9" s="45"/>
      <c r="R9" s="45"/>
      <c r="S9" s="59" t="s">
        <v>93</v>
      </c>
      <c r="T9" s="59"/>
      <c r="U9" s="110"/>
      <c r="V9" s="55" t="s">
        <v>100</v>
      </c>
      <c r="W9" s="36"/>
      <c r="X9" s="383"/>
    </row>
    <row r="10" spans="1:24" ht="24.75" customHeight="1" x14ac:dyDescent="0.1">
      <c r="A10" s="10" t="s">
        <v>5</v>
      </c>
      <c r="B10" s="17">
        <v>0.49305555555555558</v>
      </c>
      <c r="C10" s="98"/>
      <c r="D10" s="55" t="s">
        <v>77</v>
      </c>
      <c r="E10" s="53"/>
      <c r="F10" s="53"/>
      <c r="G10" s="59" t="s">
        <v>120</v>
      </c>
      <c r="H10" s="59"/>
      <c r="I10" s="110"/>
      <c r="J10" s="55" t="s">
        <v>83</v>
      </c>
      <c r="K10" s="36"/>
      <c r="L10" s="19"/>
      <c r="M10" s="10" t="s">
        <v>5</v>
      </c>
      <c r="N10" s="17">
        <v>0.49305555555555558</v>
      </c>
      <c r="O10" s="98"/>
      <c r="P10" s="55" t="s">
        <v>82</v>
      </c>
      <c r="Q10" s="34"/>
      <c r="R10" s="34"/>
      <c r="S10" s="59" t="s">
        <v>120</v>
      </c>
      <c r="T10" s="59"/>
      <c r="U10" s="110"/>
      <c r="V10" s="55" t="s">
        <v>84</v>
      </c>
      <c r="W10" s="36"/>
    </row>
    <row r="11" spans="1:24" ht="24" customHeight="1" x14ac:dyDescent="0.1">
      <c r="A11" s="9" t="s">
        <v>6</v>
      </c>
      <c r="B11" s="17">
        <v>0.54166666666666663</v>
      </c>
      <c r="C11" s="100"/>
      <c r="D11" s="60" t="s">
        <v>95</v>
      </c>
      <c r="E11" s="53"/>
      <c r="F11" s="53"/>
      <c r="G11" s="59" t="s">
        <v>86</v>
      </c>
      <c r="H11" s="59"/>
      <c r="I11" s="110"/>
      <c r="J11" s="60" t="s">
        <v>96</v>
      </c>
      <c r="K11" s="36"/>
      <c r="L11" s="32"/>
      <c r="M11" s="9" t="s">
        <v>6</v>
      </c>
      <c r="N11" s="17">
        <v>0.54166666666666663</v>
      </c>
      <c r="O11" s="100"/>
      <c r="P11" s="60" t="s">
        <v>97</v>
      </c>
      <c r="Q11" s="53"/>
      <c r="R11" s="53"/>
      <c r="S11" s="59" t="s">
        <v>86</v>
      </c>
      <c r="T11" s="59"/>
      <c r="U11" s="110"/>
      <c r="V11" s="60" t="s">
        <v>98</v>
      </c>
      <c r="W11" s="36"/>
    </row>
    <row r="12" spans="1:24" ht="24" customHeight="1" x14ac:dyDescent="0.1">
      <c r="A12" s="9" t="s">
        <v>7</v>
      </c>
      <c r="B12" s="17">
        <v>0.59027777777777779</v>
      </c>
      <c r="C12" s="100"/>
      <c r="D12" s="55" t="s">
        <v>83</v>
      </c>
      <c r="E12" s="53"/>
      <c r="F12" s="53"/>
      <c r="G12" s="59" t="s">
        <v>120</v>
      </c>
      <c r="H12" s="59"/>
      <c r="I12" s="110"/>
      <c r="J12" s="55" t="s">
        <v>82</v>
      </c>
      <c r="K12" s="36"/>
      <c r="L12" s="19"/>
      <c r="M12" s="9" t="s">
        <v>7</v>
      </c>
      <c r="N12" s="17">
        <v>0.59027777777777779</v>
      </c>
      <c r="O12" s="100"/>
      <c r="P12" s="55" t="s">
        <v>77</v>
      </c>
      <c r="Q12" s="53"/>
      <c r="R12" s="53"/>
      <c r="S12" s="59" t="s">
        <v>120</v>
      </c>
      <c r="T12" s="59"/>
      <c r="U12" s="110"/>
      <c r="V12" s="55" t="s">
        <v>84</v>
      </c>
      <c r="W12" s="36"/>
    </row>
    <row r="13" spans="1:24" ht="24" customHeight="1" x14ac:dyDescent="0.1">
      <c r="A13" s="10" t="s">
        <v>8</v>
      </c>
      <c r="B13" s="17">
        <v>0.63888888888888895</v>
      </c>
      <c r="C13" s="98"/>
      <c r="D13" s="60" t="s">
        <v>89</v>
      </c>
      <c r="E13" s="53"/>
      <c r="F13" s="53"/>
      <c r="G13" s="59" t="s">
        <v>88</v>
      </c>
      <c r="H13" s="59"/>
      <c r="I13" s="110"/>
      <c r="J13" s="60" t="s">
        <v>90</v>
      </c>
      <c r="K13" s="36"/>
      <c r="L13" s="19"/>
      <c r="M13" s="10" t="s">
        <v>8</v>
      </c>
      <c r="N13" s="17">
        <v>0.63888888888888895</v>
      </c>
      <c r="O13" s="98"/>
      <c r="P13" s="60" t="s">
        <v>91</v>
      </c>
      <c r="Q13" s="34"/>
      <c r="R13" s="34"/>
      <c r="S13" s="59" t="s">
        <v>87</v>
      </c>
      <c r="T13" s="59"/>
      <c r="U13" s="110"/>
      <c r="V13" s="60" t="s">
        <v>92</v>
      </c>
      <c r="W13" s="36"/>
    </row>
    <row r="14" spans="1:24" ht="24" customHeight="1" x14ac:dyDescent="0.1">
      <c r="A14" s="82" t="s">
        <v>140</v>
      </c>
      <c r="B14" s="21">
        <v>0.6875</v>
      </c>
      <c r="C14" s="100"/>
      <c r="D14" s="70" t="s">
        <v>179</v>
      </c>
      <c r="E14" s="379" t="s">
        <v>251</v>
      </c>
      <c r="F14" s="304"/>
      <c r="G14" s="305" t="s">
        <v>2</v>
      </c>
      <c r="H14" s="305"/>
      <c r="I14" s="302"/>
      <c r="J14" s="304"/>
      <c r="K14" s="334" t="s">
        <v>147</v>
      </c>
      <c r="L14" s="19"/>
      <c r="M14" s="82" t="s">
        <v>142</v>
      </c>
      <c r="N14" s="21">
        <v>0.6875</v>
      </c>
      <c r="O14" s="100"/>
      <c r="P14" s="56" t="s">
        <v>118</v>
      </c>
      <c r="Q14" s="35"/>
      <c r="R14" s="35"/>
      <c r="S14" s="20" t="s">
        <v>2</v>
      </c>
      <c r="T14" s="20"/>
      <c r="U14" s="110"/>
      <c r="V14" s="55"/>
      <c r="W14" s="36"/>
    </row>
    <row r="15" spans="1:24" ht="24" customHeight="1" thickBot="1" x14ac:dyDescent="0.15">
      <c r="A15" s="83" t="s">
        <v>141</v>
      </c>
      <c r="B15" s="23">
        <v>0.71527777777777779</v>
      </c>
      <c r="C15" s="105"/>
      <c r="D15" s="78" t="s">
        <v>180</v>
      </c>
      <c r="E15" s="306"/>
      <c r="F15" s="306"/>
      <c r="G15" s="307" t="s">
        <v>2</v>
      </c>
      <c r="H15" s="307"/>
      <c r="I15" s="308"/>
      <c r="J15" s="306"/>
      <c r="K15" s="390" t="s">
        <v>276</v>
      </c>
      <c r="L15" s="19"/>
      <c r="M15" s="83" t="s">
        <v>143</v>
      </c>
      <c r="N15" s="23">
        <v>0.71527777777777779</v>
      </c>
      <c r="O15" s="105"/>
      <c r="P15" s="58" t="s">
        <v>85</v>
      </c>
      <c r="Q15" s="37"/>
      <c r="R15" s="37"/>
      <c r="S15" s="25" t="s">
        <v>2</v>
      </c>
      <c r="T15" s="25"/>
      <c r="U15" s="111"/>
      <c r="V15" s="54"/>
      <c r="W15" s="38"/>
    </row>
    <row r="16" spans="1:24" ht="24" customHeight="1" x14ac:dyDescent="0.1">
      <c r="A16" s="7"/>
      <c r="B16" s="8"/>
      <c r="C16" s="103"/>
      <c r="D16" s="12"/>
      <c r="E16" s="12"/>
      <c r="F16" s="12"/>
      <c r="G16" s="12"/>
      <c r="H16" s="12"/>
      <c r="I16" s="103"/>
      <c r="J16" s="12"/>
      <c r="K16" s="12"/>
      <c r="L16" s="19"/>
      <c r="M16" s="19"/>
      <c r="N16" s="19"/>
      <c r="O16" s="113"/>
      <c r="P16" s="19"/>
      <c r="Q16" s="19"/>
      <c r="R16" s="19"/>
      <c r="S16" s="19"/>
      <c r="T16" s="19"/>
      <c r="U16" s="113"/>
      <c r="V16" s="19"/>
      <c r="W16" s="19"/>
    </row>
    <row r="17" spans="1:24" ht="24" customHeight="1" thickBot="1" x14ac:dyDescent="0.15">
      <c r="A17" s="15"/>
      <c r="B17" s="15"/>
      <c r="C17" s="104"/>
      <c r="D17" s="16"/>
      <c r="E17" s="16"/>
      <c r="F17" s="16"/>
      <c r="G17" s="15"/>
      <c r="H17" s="15"/>
      <c r="I17" s="106"/>
      <c r="J17" s="15"/>
      <c r="K17" s="15"/>
      <c r="L17" s="15"/>
      <c r="M17" s="15"/>
      <c r="N17" s="15"/>
      <c r="O17" s="106"/>
      <c r="P17" s="15"/>
      <c r="Q17" s="15"/>
      <c r="R17" s="15"/>
      <c r="S17" s="15"/>
      <c r="T17" s="15"/>
      <c r="U17" s="106"/>
      <c r="V17" s="15"/>
      <c r="W17" s="15"/>
      <c r="X17" s="3"/>
    </row>
    <row r="18" spans="1:24" ht="24" customHeight="1" thickBot="1" x14ac:dyDescent="0.15">
      <c r="A18" s="431" t="s">
        <v>16</v>
      </c>
      <c r="B18" s="432"/>
      <c r="C18" s="432"/>
      <c r="D18" s="432"/>
      <c r="E18" s="432"/>
      <c r="F18" s="432"/>
      <c r="G18" s="432"/>
      <c r="H18" s="432"/>
      <c r="I18" s="432"/>
      <c r="J18" s="432"/>
      <c r="K18" s="433"/>
      <c r="L18" s="28"/>
      <c r="M18" s="431" t="s">
        <v>17</v>
      </c>
      <c r="N18" s="432"/>
      <c r="O18" s="432"/>
      <c r="P18" s="432"/>
      <c r="Q18" s="432"/>
      <c r="R18" s="432"/>
      <c r="S18" s="432"/>
      <c r="T18" s="432"/>
      <c r="U18" s="432"/>
      <c r="V18" s="432"/>
      <c r="W18" s="433"/>
      <c r="X18" s="3"/>
    </row>
    <row r="19" spans="1:24" ht="24" customHeight="1" thickTop="1" x14ac:dyDescent="0.1">
      <c r="A19" s="31"/>
      <c r="B19" s="33" t="s">
        <v>0</v>
      </c>
      <c r="C19" s="445" t="s">
        <v>1</v>
      </c>
      <c r="D19" s="446"/>
      <c r="E19" s="446"/>
      <c r="F19" s="446"/>
      <c r="G19" s="446"/>
      <c r="H19" s="446"/>
      <c r="I19" s="446"/>
      <c r="J19" s="446"/>
      <c r="K19" s="447"/>
      <c r="L19" s="19"/>
      <c r="M19" s="31"/>
      <c r="N19" s="33" t="s">
        <v>0</v>
      </c>
      <c r="O19" s="434" t="s">
        <v>1</v>
      </c>
      <c r="P19" s="434"/>
      <c r="Q19" s="434"/>
      <c r="R19" s="434"/>
      <c r="S19" s="434"/>
      <c r="T19" s="434"/>
      <c r="U19" s="434"/>
      <c r="V19" s="444"/>
      <c r="W19" s="435"/>
      <c r="X19" s="3"/>
    </row>
    <row r="20" spans="1:24" ht="24" customHeight="1" x14ac:dyDescent="0.1">
      <c r="A20" s="29"/>
      <c r="B20" s="63">
        <v>0.375</v>
      </c>
      <c r="C20" s="118"/>
      <c r="D20" s="70" t="s">
        <v>118</v>
      </c>
      <c r="E20" s="61"/>
      <c r="F20" s="61"/>
      <c r="G20" s="92" t="s">
        <v>153</v>
      </c>
      <c r="H20" s="61"/>
      <c r="I20" s="115"/>
      <c r="J20" s="61"/>
      <c r="K20" s="62"/>
      <c r="L20" s="19"/>
      <c r="M20" s="29"/>
      <c r="N20" s="63">
        <v>0.375</v>
      </c>
      <c r="O20" s="118"/>
      <c r="P20" s="70" t="s">
        <v>118</v>
      </c>
      <c r="Q20" s="61"/>
      <c r="R20" s="61"/>
      <c r="S20" s="92" t="s">
        <v>153</v>
      </c>
      <c r="T20" s="61"/>
      <c r="U20" s="115"/>
      <c r="V20" s="61"/>
      <c r="W20" s="62"/>
      <c r="X20" s="3"/>
    </row>
    <row r="21" spans="1:24" ht="24" customHeight="1" x14ac:dyDescent="0.1">
      <c r="A21" s="9" t="s">
        <v>3</v>
      </c>
      <c r="B21" s="17">
        <v>0.39583333333333331</v>
      </c>
      <c r="C21" s="100"/>
      <c r="D21" s="55" t="s">
        <v>78</v>
      </c>
      <c r="E21" s="55"/>
      <c r="F21" s="55"/>
      <c r="G21" s="59" t="s">
        <v>94</v>
      </c>
      <c r="H21" s="59"/>
      <c r="I21" s="110"/>
      <c r="J21" s="55" t="s">
        <v>101</v>
      </c>
      <c r="K21" s="36"/>
      <c r="L21" s="19"/>
      <c r="M21" s="9" t="s">
        <v>3</v>
      </c>
      <c r="N21" s="17">
        <v>0.39583333333333331</v>
      </c>
      <c r="O21" s="100"/>
      <c r="P21" s="55" t="s">
        <v>230</v>
      </c>
      <c r="Q21" s="55"/>
      <c r="R21" s="55"/>
      <c r="S21" s="59" t="s">
        <v>94</v>
      </c>
      <c r="T21" s="59"/>
      <c r="U21" s="110"/>
      <c r="V21" s="55" t="s">
        <v>103</v>
      </c>
      <c r="W21" s="36"/>
      <c r="X21" s="13"/>
    </row>
    <row r="22" spans="1:24" ht="24" customHeight="1" x14ac:dyDescent="0.1">
      <c r="A22" s="9" t="s">
        <v>4</v>
      </c>
      <c r="B22" s="17">
        <v>0.44444444444444442</v>
      </c>
      <c r="C22" s="100"/>
      <c r="D22" s="55" t="s">
        <v>104</v>
      </c>
      <c r="E22" s="55"/>
      <c r="F22" s="55"/>
      <c r="G22" s="59" t="s">
        <v>93</v>
      </c>
      <c r="H22" s="59"/>
      <c r="I22" s="110"/>
      <c r="J22" s="55" t="s">
        <v>76</v>
      </c>
      <c r="K22" s="36"/>
      <c r="L22" s="19"/>
      <c r="M22" s="9" t="s">
        <v>4</v>
      </c>
      <c r="N22" s="17">
        <v>0.44444444444444442</v>
      </c>
      <c r="O22" s="100"/>
      <c r="P22" s="55" t="s">
        <v>105</v>
      </c>
      <c r="Q22" s="55"/>
      <c r="R22" s="55"/>
      <c r="S22" s="59" t="s">
        <v>93</v>
      </c>
      <c r="T22" s="59"/>
      <c r="U22" s="110"/>
      <c r="V22" s="55" t="s">
        <v>106</v>
      </c>
      <c r="W22" s="36"/>
      <c r="X22" s="13"/>
    </row>
    <row r="23" spans="1:24" ht="24" customHeight="1" x14ac:dyDescent="0.1">
      <c r="A23" s="10" t="s">
        <v>5</v>
      </c>
      <c r="B23" s="17">
        <v>0.49305555555555558</v>
      </c>
      <c r="C23" s="98"/>
      <c r="D23" s="55" t="s">
        <v>78</v>
      </c>
      <c r="E23" s="53"/>
      <c r="F23" s="53"/>
      <c r="G23" s="59" t="s">
        <v>94</v>
      </c>
      <c r="H23" s="59"/>
      <c r="I23" s="110"/>
      <c r="J23" s="55" t="s">
        <v>102</v>
      </c>
      <c r="K23" s="36"/>
      <c r="L23" s="32"/>
      <c r="M23" s="10" t="s">
        <v>5</v>
      </c>
      <c r="N23" s="17">
        <v>0.49305555555555558</v>
      </c>
      <c r="O23" s="98"/>
      <c r="P23" s="55" t="s">
        <v>79</v>
      </c>
      <c r="Q23" s="53"/>
      <c r="R23" s="53"/>
      <c r="S23" s="59" t="s">
        <v>94</v>
      </c>
      <c r="T23" s="59"/>
      <c r="U23" s="110"/>
      <c r="V23" s="55" t="s">
        <v>101</v>
      </c>
      <c r="W23" s="36">
        <v>7</v>
      </c>
      <c r="X23" s="13"/>
    </row>
    <row r="24" spans="1:24" ht="24" customHeight="1" x14ac:dyDescent="0.1">
      <c r="A24" s="9" t="s">
        <v>6</v>
      </c>
      <c r="B24" s="17">
        <v>0.54166666666666663</v>
      </c>
      <c r="C24" s="100"/>
      <c r="D24" s="60" t="s">
        <v>108</v>
      </c>
      <c r="E24" s="53"/>
      <c r="F24" s="53"/>
      <c r="G24" s="214" t="s">
        <v>176</v>
      </c>
      <c r="H24" s="59"/>
      <c r="I24" s="110"/>
      <c r="J24" s="60" t="s">
        <v>109</v>
      </c>
      <c r="K24" s="36"/>
      <c r="L24" s="19"/>
      <c r="M24" s="9" t="s">
        <v>6</v>
      </c>
      <c r="N24" s="17">
        <v>0.54166666666666663</v>
      </c>
      <c r="O24" s="100"/>
      <c r="P24" s="60" t="s">
        <v>110</v>
      </c>
      <c r="Q24" s="53"/>
      <c r="R24" s="53"/>
      <c r="S24" s="59" t="s">
        <v>107</v>
      </c>
      <c r="T24" s="59"/>
      <c r="U24" s="110"/>
      <c r="V24" s="60" t="s">
        <v>111</v>
      </c>
      <c r="W24" s="36"/>
      <c r="X24" s="13"/>
    </row>
    <row r="25" spans="1:24" ht="24" customHeight="1" x14ac:dyDescent="0.1">
      <c r="A25" s="9" t="s">
        <v>7</v>
      </c>
      <c r="B25" s="17">
        <v>0.59027777777777779</v>
      </c>
      <c r="C25" s="100"/>
      <c r="D25" s="55"/>
      <c r="E25" s="53"/>
      <c r="F25" s="53"/>
      <c r="G25" s="59"/>
      <c r="H25" s="59"/>
      <c r="I25" s="110"/>
      <c r="J25" s="55"/>
      <c r="K25" s="36"/>
      <c r="L25" s="19"/>
      <c r="M25" s="9" t="s">
        <v>7</v>
      </c>
      <c r="N25" s="17">
        <v>0.59027777777777779</v>
      </c>
      <c r="O25" s="100"/>
      <c r="P25" s="55" t="s">
        <v>102</v>
      </c>
      <c r="Q25" s="53"/>
      <c r="R25" s="53"/>
      <c r="S25" s="59" t="s">
        <v>94</v>
      </c>
      <c r="T25" s="59"/>
      <c r="U25" s="110"/>
      <c r="V25" s="55" t="s">
        <v>103</v>
      </c>
      <c r="W25" s="36"/>
      <c r="X25" s="13"/>
    </row>
    <row r="26" spans="1:24" ht="24" customHeight="1" x14ac:dyDescent="0.1">
      <c r="A26" s="10" t="s">
        <v>8</v>
      </c>
      <c r="B26" s="17">
        <v>0.63888888888888895</v>
      </c>
      <c r="C26" s="98"/>
      <c r="D26" s="60" t="s">
        <v>114</v>
      </c>
      <c r="E26" s="53"/>
      <c r="F26" s="53"/>
      <c r="G26" s="59" t="s">
        <v>112</v>
      </c>
      <c r="H26" s="59"/>
      <c r="I26" s="110"/>
      <c r="J26" s="60" t="s">
        <v>115</v>
      </c>
      <c r="K26" s="36"/>
      <c r="L26" s="19"/>
      <c r="M26" s="10" t="s">
        <v>8</v>
      </c>
      <c r="N26" s="17">
        <v>0.63888888888888895</v>
      </c>
      <c r="O26" s="98"/>
      <c r="P26" s="60" t="s">
        <v>116</v>
      </c>
      <c r="Q26" s="53"/>
      <c r="R26" s="53"/>
      <c r="S26" s="59" t="s">
        <v>113</v>
      </c>
      <c r="T26" s="59"/>
      <c r="U26" s="110"/>
      <c r="V26" s="60" t="s">
        <v>117</v>
      </c>
      <c r="W26" s="36"/>
      <c r="X26" s="13"/>
    </row>
    <row r="27" spans="1:24" ht="24" customHeight="1" x14ac:dyDescent="0.1">
      <c r="A27" s="82" t="s">
        <v>144</v>
      </c>
      <c r="B27" s="21">
        <v>0.6875</v>
      </c>
      <c r="C27" s="100"/>
      <c r="D27" s="55" t="s">
        <v>80</v>
      </c>
      <c r="E27" s="53"/>
      <c r="F27" s="53"/>
      <c r="G27" s="20" t="s">
        <v>2</v>
      </c>
      <c r="H27" s="20"/>
      <c r="I27" s="110"/>
      <c r="J27" s="55"/>
      <c r="K27" s="36"/>
      <c r="L27" s="19"/>
      <c r="M27" s="82" t="s">
        <v>146</v>
      </c>
      <c r="N27" s="21">
        <v>0.6875</v>
      </c>
      <c r="O27" s="100"/>
      <c r="P27" s="55" t="s">
        <v>80</v>
      </c>
      <c r="Q27" s="35"/>
      <c r="R27" s="35"/>
      <c r="S27" s="20"/>
      <c r="T27" s="20"/>
      <c r="U27" s="110"/>
      <c r="V27" s="55"/>
      <c r="W27" s="36"/>
      <c r="X27" s="14"/>
    </row>
    <row r="28" spans="1:24" ht="24" customHeight="1" thickBot="1" x14ac:dyDescent="0.15">
      <c r="A28" s="83" t="s">
        <v>145</v>
      </c>
      <c r="B28" s="23">
        <v>0.71527777777777779</v>
      </c>
      <c r="C28" s="105"/>
      <c r="D28" s="58" t="s">
        <v>85</v>
      </c>
      <c r="E28" s="217" t="s">
        <v>123</v>
      </c>
      <c r="F28" s="54"/>
      <c r="G28" s="25" t="s">
        <v>2</v>
      </c>
      <c r="H28" s="25"/>
      <c r="I28" s="111"/>
      <c r="J28" s="54"/>
      <c r="K28" s="216" t="s">
        <v>122</v>
      </c>
      <c r="L28" s="19"/>
      <c r="M28" s="22"/>
      <c r="N28" s="23"/>
      <c r="O28" s="105"/>
      <c r="P28" s="54"/>
      <c r="Q28" s="37"/>
      <c r="R28" s="37"/>
      <c r="S28" s="25"/>
      <c r="T28" s="25"/>
      <c r="U28" s="111"/>
      <c r="V28" s="54"/>
      <c r="W28" s="38"/>
    </row>
    <row r="29" spans="1:24" ht="24" customHeight="1" x14ac:dyDescent="0.1"/>
    <row r="30" spans="1:24" ht="24" customHeight="1" thickBot="1" x14ac:dyDescent="0.15"/>
    <row r="31" spans="1:24" ht="24" customHeight="1" thickBot="1" x14ac:dyDescent="0.15">
      <c r="A31" s="431" t="s">
        <v>18</v>
      </c>
      <c r="B31" s="432"/>
      <c r="C31" s="432"/>
      <c r="D31" s="432"/>
      <c r="E31" s="432"/>
      <c r="F31" s="432"/>
      <c r="G31" s="432"/>
      <c r="H31" s="432"/>
      <c r="I31" s="432"/>
      <c r="J31" s="432"/>
      <c r="K31" s="433"/>
    </row>
    <row r="32" spans="1:24" ht="24" customHeight="1" thickTop="1" x14ac:dyDescent="0.1">
      <c r="A32" s="29"/>
      <c r="B32" s="30" t="s">
        <v>0</v>
      </c>
      <c r="C32" s="434" t="s">
        <v>1</v>
      </c>
      <c r="D32" s="434"/>
      <c r="E32" s="434"/>
      <c r="F32" s="434"/>
      <c r="G32" s="434"/>
      <c r="H32" s="434"/>
      <c r="I32" s="434"/>
      <c r="J32" s="444"/>
      <c r="K32" s="435"/>
    </row>
    <row r="33" spans="1:11" ht="24" customHeight="1" x14ac:dyDescent="0.1">
      <c r="A33" s="29"/>
      <c r="B33" s="63"/>
      <c r="C33" s="118"/>
      <c r="D33" s="61"/>
      <c r="E33" s="61"/>
      <c r="F33" s="61"/>
      <c r="G33" s="61"/>
      <c r="H33" s="61"/>
      <c r="I33" s="115"/>
      <c r="J33" s="61"/>
      <c r="K33" s="62"/>
    </row>
    <row r="34" spans="1:11" ht="24" customHeight="1" x14ac:dyDescent="0.1">
      <c r="A34" s="9" t="s">
        <v>3</v>
      </c>
      <c r="B34" s="17">
        <v>0.39583333333333331</v>
      </c>
      <c r="C34" s="100"/>
      <c r="D34" s="55"/>
      <c r="E34" s="55"/>
      <c r="F34" s="55"/>
      <c r="G34" s="59"/>
      <c r="H34" s="59"/>
      <c r="I34" s="110"/>
      <c r="J34" s="55"/>
      <c r="K34" s="36"/>
    </row>
    <row r="35" spans="1:11" ht="24" customHeight="1" x14ac:dyDescent="0.1">
      <c r="A35" s="81" t="s">
        <v>181</v>
      </c>
      <c r="B35" s="17">
        <v>0.4375</v>
      </c>
      <c r="C35" s="100"/>
      <c r="D35" s="56" t="s">
        <v>85</v>
      </c>
      <c r="E35" s="55"/>
      <c r="F35" s="55"/>
      <c r="G35" s="59" t="s">
        <v>124</v>
      </c>
      <c r="H35" s="59"/>
      <c r="I35" s="110"/>
      <c r="J35" s="55"/>
      <c r="K35" s="36"/>
    </row>
    <row r="36" spans="1:11" ht="24" customHeight="1" x14ac:dyDescent="0.1">
      <c r="A36" s="81" t="s">
        <v>182</v>
      </c>
      <c r="B36" s="17">
        <v>0.45833333333333331</v>
      </c>
      <c r="C36" s="100"/>
      <c r="D36" s="56" t="s">
        <v>85</v>
      </c>
      <c r="E36" s="55"/>
      <c r="F36" s="55"/>
      <c r="G36" s="59" t="s">
        <v>124</v>
      </c>
      <c r="H36" s="59"/>
      <c r="I36" s="110"/>
      <c r="J36" s="55"/>
      <c r="K36" s="36"/>
    </row>
    <row r="37" spans="1:11" ht="24" customHeight="1" x14ac:dyDescent="0.1">
      <c r="A37" s="10" t="s">
        <v>5</v>
      </c>
      <c r="B37" s="17">
        <v>0.47916666666666669</v>
      </c>
      <c r="C37" s="98"/>
      <c r="D37" s="55"/>
      <c r="E37" s="53"/>
      <c r="F37" s="53"/>
      <c r="G37" s="59"/>
      <c r="H37" s="59"/>
      <c r="I37" s="110"/>
      <c r="J37" s="55"/>
      <c r="K37" s="36"/>
    </row>
    <row r="38" spans="1:11" ht="24" customHeight="1" x14ac:dyDescent="0.1">
      <c r="A38" s="81" t="s">
        <v>183</v>
      </c>
      <c r="B38" s="17">
        <v>0.52083333333333337</v>
      </c>
      <c r="C38" s="100"/>
      <c r="D38" s="56" t="s">
        <v>85</v>
      </c>
      <c r="E38" s="53"/>
      <c r="F38" s="53"/>
      <c r="G38" s="59" t="s">
        <v>124</v>
      </c>
      <c r="H38" s="59"/>
      <c r="I38" s="110"/>
      <c r="J38" s="60"/>
      <c r="K38" s="36"/>
    </row>
    <row r="39" spans="1:11" ht="24" customHeight="1" x14ac:dyDescent="0.1">
      <c r="A39" s="81" t="s">
        <v>184</v>
      </c>
      <c r="B39" s="17">
        <v>0.54166666666666663</v>
      </c>
      <c r="C39" s="100"/>
      <c r="D39" s="56" t="s">
        <v>85</v>
      </c>
      <c r="E39" s="53"/>
      <c r="F39" s="53"/>
      <c r="G39" s="59" t="s">
        <v>124</v>
      </c>
      <c r="H39" s="59"/>
      <c r="I39" s="110"/>
      <c r="J39" s="60"/>
      <c r="K39" s="36"/>
    </row>
    <row r="40" spans="1:11" ht="24" customHeight="1" x14ac:dyDescent="0.1">
      <c r="A40" s="9" t="s">
        <v>7</v>
      </c>
      <c r="B40" s="17">
        <v>0.5625</v>
      </c>
      <c r="C40" s="100"/>
      <c r="D40" s="55"/>
      <c r="E40" s="53"/>
      <c r="F40" s="53"/>
      <c r="G40" s="59"/>
      <c r="H40" s="59"/>
      <c r="I40" s="110"/>
      <c r="J40" s="55"/>
      <c r="K40" s="36"/>
    </row>
    <row r="41" spans="1:11" ht="24" customHeight="1" x14ac:dyDescent="0.1">
      <c r="A41" s="82" t="s">
        <v>185</v>
      </c>
      <c r="B41" s="17">
        <v>0.60416666666666663</v>
      </c>
      <c r="C41" s="98"/>
      <c r="D41" s="56" t="s">
        <v>85</v>
      </c>
      <c r="E41" s="53"/>
      <c r="F41" s="53"/>
      <c r="G41" s="59" t="s">
        <v>124</v>
      </c>
      <c r="H41" s="59"/>
      <c r="I41" s="110"/>
      <c r="J41" s="60"/>
      <c r="K41" s="36"/>
    </row>
    <row r="42" spans="1:11" ht="24" customHeight="1" x14ac:dyDescent="0.1">
      <c r="A42" s="82" t="s">
        <v>186</v>
      </c>
      <c r="B42" s="21">
        <v>0.625</v>
      </c>
      <c r="C42" s="98"/>
      <c r="D42" s="56" t="s">
        <v>85</v>
      </c>
      <c r="E42" s="53"/>
      <c r="F42" s="53"/>
      <c r="G42" s="59" t="s">
        <v>124</v>
      </c>
      <c r="H42" s="59"/>
      <c r="I42" s="110"/>
      <c r="J42" s="60"/>
      <c r="K42" s="36"/>
    </row>
    <row r="43" spans="1:11" ht="24" customHeight="1" x14ac:dyDescent="0.1">
      <c r="A43" s="10" t="s">
        <v>9</v>
      </c>
      <c r="B43" s="21">
        <v>0.64583333333333337</v>
      </c>
      <c r="C43" s="100"/>
      <c r="D43" s="55"/>
      <c r="E43" s="53"/>
      <c r="F43" s="53"/>
      <c r="G43" s="20" t="s">
        <v>2</v>
      </c>
      <c r="H43" s="20"/>
      <c r="I43" s="110"/>
      <c r="J43" s="55"/>
      <c r="K43" s="36"/>
    </row>
    <row r="44" spans="1:11" ht="24" customHeight="1" thickBot="1" x14ac:dyDescent="0.15">
      <c r="A44" s="22" t="s">
        <v>15</v>
      </c>
      <c r="B44" s="23">
        <v>0.6875</v>
      </c>
      <c r="C44" s="105"/>
      <c r="D44" s="58"/>
      <c r="E44" s="54"/>
      <c r="F44" s="54"/>
      <c r="G44" s="25" t="s">
        <v>2</v>
      </c>
      <c r="H44" s="25"/>
      <c r="I44" s="111"/>
      <c r="J44" s="54"/>
      <c r="K44" s="57"/>
    </row>
  </sheetData>
  <mergeCells count="11">
    <mergeCell ref="A31:K31"/>
    <mergeCell ref="C32:K32"/>
    <mergeCell ref="C19:K19"/>
    <mergeCell ref="O19:W19"/>
    <mergeCell ref="A18:K18"/>
    <mergeCell ref="M18:W18"/>
    <mergeCell ref="A5:K5"/>
    <mergeCell ref="M5:W5"/>
    <mergeCell ref="C6:K6"/>
    <mergeCell ref="O6:W6"/>
    <mergeCell ref="R1:W1"/>
  </mergeCells>
  <phoneticPr fontId="1"/>
  <pageMargins left="0.25" right="0.25" top="0.75" bottom="0.75" header="0.3" footer="0.3"/>
  <pageSetup paperSize="9" scale="73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66910B-CBEF-421F-90F4-0590CF1074D2}">
  <sheetPr>
    <pageSetUpPr fitToPage="1"/>
  </sheetPr>
  <dimension ref="A1:X45"/>
  <sheetViews>
    <sheetView zoomScaleNormal="100" workbookViewId="0">
      <selection activeCell="X2" sqref="X2"/>
    </sheetView>
  </sheetViews>
  <sheetFormatPr defaultRowHeight="13.5" x14ac:dyDescent="0.1"/>
  <cols>
    <col min="1" max="2" width="8.58984375" customWidth="1"/>
    <col min="3" max="3" width="1.6328125" style="109" customWidth="1"/>
    <col min="4" max="4" width="4.36328125" customWidth="1"/>
    <col min="5" max="5" width="11.04296875" customWidth="1"/>
    <col min="6" max="6" width="2.58984375" customWidth="1"/>
    <col min="7" max="7" width="7.36328125" customWidth="1"/>
    <col min="8" max="8" width="2.58984375" customWidth="1"/>
    <col min="9" max="9" width="1.6328125" style="109" customWidth="1"/>
    <col min="10" max="10" width="4.36328125" customWidth="1"/>
    <col min="11" max="11" width="11.7265625" customWidth="1"/>
    <col min="12" max="12" width="6.40625" customWidth="1"/>
    <col min="13" max="14" width="8.58984375" customWidth="1"/>
    <col min="15" max="15" width="1.6328125" style="109" customWidth="1"/>
    <col min="16" max="16" width="4.36328125" customWidth="1"/>
    <col min="17" max="17" width="11.86328125" customWidth="1"/>
    <col min="18" max="18" width="2.58984375" customWidth="1"/>
    <col min="19" max="19" width="7.08984375" customWidth="1"/>
    <col min="20" max="20" width="2.58984375" customWidth="1"/>
    <col min="21" max="21" width="1.6328125" style="109" customWidth="1"/>
    <col min="22" max="22" width="4.36328125" customWidth="1"/>
    <col min="23" max="23" width="12.6796875" customWidth="1"/>
  </cols>
  <sheetData>
    <row r="1" spans="1:24" ht="18.75" customHeight="1" x14ac:dyDescent="0.1">
      <c r="A1" s="309" t="s">
        <v>172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429">
        <f ca="1">NOW()</f>
        <v>44283.46152488426</v>
      </c>
      <c r="S1" s="429"/>
      <c r="T1" s="429"/>
      <c r="U1" s="429"/>
      <c r="V1" s="429"/>
      <c r="W1" s="429"/>
    </row>
    <row r="2" spans="1:24" ht="27" customHeight="1" x14ac:dyDescent="0.1">
      <c r="A2" s="298" t="s">
        <v>173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/>
      <c r="R2" s="298"/>
      <c r="S2" s="298"/>
      <c r="T2" s="298"/>
      <c r="U2" s="298"/>
      <c r="V2" s="298"/>
      <c r="W2" s="382" t="s">
        <v>320</v>
      </c>
    </row>
    <row r="3" spans="1:24" ht="27" customHeight="1" x14ac:dyDescent="0.1">
      <c r="A3" s="385" t="s">
        <v>301</v>
      </c>
      <c r="B3" s="298"/>
      <c r="C3" s="298"/>
      <c r="D3" s="298"/>
      <c r="E3" s="298"/>
      <c r="F3" s="298"/>
      <c r="G3" s="298"/>
      <c r="H3" s="298"/>
      <c r="I3" s="298"/>
      <c r="J3" s="298"/>
      <c r="K3" s="298"/>
      <c r="L3" s="298"/>
      <c r="M3" s="298"/>
      <c r="N3" s="298"/>
      <c r="O3" s="298"/>
      <c r="P3" s="298"/>
      <c r="Q3" s="298"/>
      <c r="R3" s="298"/>
      <c r="S3" s="298"/>
      <c r="T3" s="298"/>
      <c r="U3" s="298"/>
      <c r="V3" s="298"/>
      <c r="W3" s="382"/>
    </row>
    <row r="4" spans="1:24" ht="27" customHeight="1" thickBot="1" x14ac:dyDescent="0.15">
      <c r="A4" s="385" t="s">
        <v>254</v>
      </c>
      <c r="B4" s="298"/>
      <c r="C4" s="298"/>
      <c r="D4" s="298"/>
      <c r="E4" s="298"/>
      <c r="F4" s="298"/>
      <c r="G4" s="298"/>
      <c r="H4" s="298"/>
      <c r="I4" s="298"/>
      <c r="J4" s="298"/>
      <c r="K4" s="298"/>
      <c r="L4" s="298"/>
      <c r="M4" s="298"/>
      <c r="N4" s="298"/>
      <c r="O4" s="298"/>
      <c r="P4" s="298"/>
      <c r="Q4" s="298"/>
      <c r="R4" s="298"/>
      <c r="S4" s="298"/>
      <c r="T4" s="298"/>
      <c r="U4" s="298"/>
      <c r="V4" s="298"/>
      <c r="W4" s="382"/>
    </row>
    <row r="5" spans="1:24" ht="24" customHeight="1" thickBot="1" x14ac:dyDescent="0.15">
      <c r="A5" s="439" t="s">
        <v>11</v>
      </c>
      <c r="B5" s="440"/>
      <c r="C5" s="440"/>
      <c r="D5" s="440"/>
      <c r="E5" s="440"/>
      <c r="F5" s="440"/>
      <c r="G5" s="440"/>
      <c r="H5" s="440"/>
      <c r="I5" s="440"/>
      <c r="J5" s="440"/>
      <c r="K5" s="441"/>
      <c r="L5" s="6"/>
      <c r="M5" s="439" t="s">
        <v>10</v>
      </c>
      <c r="N5" s="440"/>
      <c r="O5" s="440"/>
      <c r="P5" s="440"/>
      <c r="Q5" s="440"/>
      <c r="R5" s="440"/>
      <c r="S5" s="440"/>
      <c r="T5" s="440"/>
      <c r="U5" s="440"/>
      <c r="V5" s="440"/>
      <c r="W5" s="441"/>
    </row>
    <row r="6" spans="1:24" ht="24" customHeight="1" thickTop="1" x14ac:dyDescent="0.1">
      <c r="A6" s="29"/>
      <c r="B6" s="396" t="s">
        <v>0</v>
      </c>
      <c r="C6" s="434" t="s">
        <v>1</v>
      </c>
      <c r="D6" s="434"/>
      <c r="E6" s="434"/>
      <c r="F6" s="434"/>
      <c r="G6" s="434"/>
      <c r="H6" s="434"/>
      <c r="I6" s="434"/>
      <c r="J6" s="444"/>
      <c r="K6" s="435"/>
      <c r="L6" s="19"/>
      <c r="M6" s="31"/>
      <c r="N6" s="396" t="s">
        <v>0</v>
      </c>
      <c r="O6" s="434" t="s">
        <v>1</v>
      </c>
      <c r="P6" s="434"/>
      <c r="Q6" s="434"/>
      <c r="R6" s="434"/>
      <c r="S6" s="434"/>
      <c r="T6" s="434"/>
      <c r="U6" s="434"/>
      <c r="V6" s="444"/>
      <c r="W6" s="435"/>
    </row>
    <row r="7" spans="1:24" ht="24" customHeight="1" x14ac:dyDescent="0.1">
      <c r="A7" s="80" t="s">
        <v>139</v>
      </c>
      <c r="B7" s="63">
        <v>0.375</v>
      </c>
      <c r="C7" s="118">
        <v>10</v>
      </c>
      <c r="D7" s="70" t="s">
        <v>118</v>
      </c>
      <c r="E7" s="226" t="s">
        <v>175</v>
      </c>
      <c r="F7" s="61"/>
      <c r="G7" s="92" t="s">
        <v>153</v>
      </c>
      <c r="H7" s="61"/>
      <c r="I7" s="115">
        <v>1</v>
      </c>
      <c r="J7" s="61"/>
      <c r="K7" s="294" t="s">
        <v>164</v>
      </c>
      <c r="L7" s="19"/>
      <c r="M7" s="29"/>
      <c r="N7" s="63">
        <v>0.375</v>
      </c>
      <c r="O7" s="118"/>
      <c r="P7" s="70" t="s">
        <v>118</v>
      </c>
      <c r="Q7" s="61"/>
      <c r="R7" s="61"/>
      <c r="S7" s="92" t="s">
        <v>153</v>
      </c>
      <c r="T7" s="61"/>
      <c r="U7" s="115"/>
      <c r="V7" s="61"/>
      <c r="W7" s="62"/>
    </row>
    <row r="8" spans="1:24" ht="24" customHeight="1" x14ac:dyDescent="0.1">
      <c r="A8" s="9" t="s">
        <v>3</v>
      </c>
      <c r="B8" s="17">
        <v>0.39583333333333331</v>
      </c>
      <c r="C8" s="100"/>
      <c r="D8" s="55" t="s">
        <v>77</v>
      </c>
      <c r="E8" s="55"/>
      <c r="F8" s="55"/>
      <c r="G8" s="59" t="s">
        <v>119</v>
      </c>
      <c r="H8" s="59"/>
      <c r="I8" s="110"/>
      <c r="J8" s="55" t="s">
        <v>82</v>
      </c>
      <c r="K8" s="36"/>
      <c r="L8" s="19"/>
      <c r="M8" s="9" t="s">
        <v>3</v>
      </c>
      <c r="N8" s="17">
        <v>0.39583333333333331</v>
      </c>
      <c r="O8" s="100"/>
      <c r="P8" s="55" t="s">
        <v>83</v>
      </c>
      <c r="Q8" s="45"/>
      <c r="R8" s="45"/>
      <c r="S8" s="59" t="s">
        <v>120</v>
      </c>
      <c r="T8" s="59"/>
      <c r="U8" s="110"/>
      <c r="V8" s="55" t="s">
        <v>84</v>
      </c>
      <c r="W8" s="36"/>
      <c r="X8" s="383"/>
    </row>
    <row r="9" spans="1:24" ht="24" customHeight="1" x14ac:dyDescent="0.1">
      <c r="A9" s="9" t="s">
        <v>4</v>
      </c>
      <c r="B9" s="17">
        <v>0.44444444444444442</v>
      </c>
      <c r="C9" s="100"/>
      <c r="D9" s="55" t="s">
        <v>75</v>
      </c>
      <c r="E9" s="55"/>
      <c r="F9" s="55"/>
      <c r="G9" s="59" t="s">
        <v>93</v>
      </c>
      <c r="H9" s="59"/>
      <c r="I9" s="110"/>
      <c r="J9" s="55" t="s">
        <v>81</v>
      </c>
      <c r="K9" s="36"/>
      <c r="L9" s="19"/>
      <c r="M9" s="9" t="s">
        <v>4</v>
      </c>
      <c r="N9" s="17">
        <v>0.44444444444444442</v>
      </c>
      <c r="O9" s="100"/>
      <c r="P9" s="55" t="s">
        <v>99</v>
      </c>
      <c r="Q9" s="45"/>
      <c r="R9" s="45"/>
      <c r="S9" s="59" t="s">
        <v>93</v>
      </c>
      <c r="T9" s="59"/>
      <c r="U9" s="110"/>
      <c r="V9" s="55" t="s">
        <v>100</v>
      </c>
      <c r="W9" s="36"/>
      <c r="X9" s="383"/>
    </row>
    <row r="10" spans="1:24" ht="24.75" customHeight="1" x14ac:dyDescent="0.1">
      <c r="A10" s="10" t="s">
        <v>5</v>
      </c>
      <c r="B10" s="17">
        <v>0.49305555555555558</v>
      </c>
      <c r="C10" s="98"/>
      <c r="D10" s="55" t="s">
        <v>77</v>
      </c>
      <c r="E10" s="53"/>
      <c r="F10" s="53"/>
      <c r="G10" s="59" t="s">
        <v>120</v>
      </c>
      <c r="H10" s="59"/>
      <c r="I10" s="110"/>
      <c r="J10" s="55" t="s">
        <v>83</v>
      </c>
      <c r="K10" s="36"/>
      <c r="L10" s="19"/>
      <c r="M10" s="10" t="s">
        <v>5</v>
      </c>
      <c r="N10" s="17">
        <v>0.49305555555555558</v>
      </c>
      <c r="O10" s="98"/>
      <c r="P10" s="55" t="s">
        <v>82</v>
      </c>
      <c r="Q10" s="34"/>
      <c r="R10" s="34"/>
      <c r="S10" s="59" t="s">
        <v>120</v>
      </c>
      <c r="T10" s="59"/>
      <c r="U10" s="110"/>
      <c r="V10" s="55" t="s">
        <v>84</v>
      </c>
      <c r="W10" s="36"/>
    </row>
    <row r="11" spans="1:24" ht="24" customHeight="1" x14ac:dyDescent="0.1">
      <c r="A11" s="9" t="s">
        <v>6</v>
      </c>
      <c r="B11" s="17">
        <v>0.54166666666666663</v>
      </c>
      <c r="C11" s="100"/>
      <c r="D11" s="60" t="s">
        <v>95</v>
      </c>
      <c r="E11" s="53"/>
      <c r="F11" s="53"/>
      <c r="G11" s="59" t="s">
        <v>86</v>
      </c>
      <c r="H11" s="59"/>
      <c r="I11" s="110"/>
      <c r="J11" s="60" t="s">
        <v>96</v>
      </c>
      <c r="K11" s="36"/>
      <c r="L11" s="32"/>
      <c r="M11" s="9" t="s">
        <v>6</v>
      </c>
      <c r="N11" s="17">
        <v>0.54166666666666663</v>
      </c>
      <c r="O11" s="100"/>
      <c r="P11" s="60" t="s">
        <v>97</v>
      </c>
      <c r="Q11" s="53"/>
      <c r="R11" s="53"/>
      <c r="S11" s="59" t="s">
        <v>86</v>
      </c>
      <c r="T11" s="59"/>
      <c r="U11" s="110"/>
      <c r="V11" s="60" t="s">
        <v>98</v>
      </c>
      <c r="W11" s="36"/>
    </row>
    <row r="12" spans="1:24" ht="24" customHeight="1" x14ac:dyDescent="0.1">
      <c r="A12" s="9" t="s">
        <v>7</v>
      </c>
      <c r="B12" s="17">
        <v>0.59027777777777779</v>
      </c>
      <c r="C12" s="100"/>
      <c r="D12" s="55" t="s">
        <v>83</v>
      </c>
      <c r="E12" s="53"/>
      <c r="F12" s="53"/>
      <c r="G12" s="59" t="s">
        <v>120</v>
      </c>
      <c r="H12" s="59"/>
      <c r="I12" s="110"/>
      <c r="J12" s="55" t="s">
        <v>82</v>
      </c>
      <c r="K12" s="36"/>
      <c r="L12" s="19"/>
      <c r="M12" s="9" t="s">
        <v>7</v>
      </c>
      <c r="N12" s="17">
        <v>0.59027777777777779</v>
      </c>
      <c r="O12" s="100"/>
      <c r="P12" s="55" t="s">
        <v>77</v>
      </c>
      <c r="Q12" s="53"/>
      <c r="R12" s="53"/>
      <c r="S12" s="59" t="s">
        <v>120</v>
      </c>
      <c r="T12" s="59"/>
      <c r="U12" s="110"/>
      <c r="V12" s="55" t="s">
        <v>84</v>
      </c>
      <c r="W12" s="36"/>
    </row>
    <row r="13" spans="1:24" ht="24" customHeight="1" x14ac:dyDescent="0.1">
      <c r="A13" s="10" t="s">
        <v>8</v>
      </c>
      <c r="B13" s="17">
        <v>0.63888888888888895</v>
      </c>
      <c r="C13" s="98"/>
      <c r="D13" s="60" t="s">
        <v>89</v>
      </c>
      <c r="E13" s="53"/>
      <c r="F13" s="53"/>
      <c r="G13" s="59" t="s">
        <v>88</v>
      </c>
      <c r="H13" s="59"/>
      <c r="I13" s="110"/>
      <c r="J13" s="60" t="s">
        <v>90</v>
      </c>
      <c r="K13" s="36"/>
      <c r="L13" s="19"/>
      <c r="M13" s="10" t="s">
        <v>8</v>
      </c>
      <c r="N13" s="17">
        <v>0.63888888888888895</v>
      </c>
      <c r="O13" s="98"/>
      <c r="P13" s="60" t="s">
        <v>91</v>
      </c>
      <c r="Q13" s="34"/>
      <c r="R13" s="34"/>
      <c r="S13" s="59" t="s">
        <v>87</v>
      </c>
      <c r="T13" s="59"/>
      <c r="U13" s="110"/>
      <c r="V13" s="60" t="s">
        <v>92</v>
      </c>
      <c r="W13" s="36"/>
    </row>
    <row r="14" spans="1:24" ht="24" customHeight="1" x14ac:dyDescent="0.1">
      <c r="A14" s="82" t="s">
        <v>140</v>
      </c>
      <c r="B14" s="21">
        <v>0.6875</v>
      </c>
      <c r="C14" s="100"/>
      <c r="D14" s="70" t="s">
        <v>179</v>
      </c>
      <c r="E14" s="379" t="s">
        <v>251</v>
      </c>
      <c r="F14" s="304"/>
      <c r="G14" s="305" t="s">
        <v>2</v>
      </c>
      <c r="H14" s="305"/>
      <c r="I14" s="302"/>
      <c r="J14" s="304"/>
      <c r="K14" s="334" t="s">
        <v>147</v>
      </c>
      <c r="L14" s="19"/>
      <c r="M14" s="82" t="s">
        <v>142</v>
      </c>
      <c r="N14" s="21">
        <v>0.6875</v>
      </c>
      <c r="O14" s="100"/>
      <c r="P14" s="56" t="s">
        <v>118</v>
      </c>
      <c r="Q14" s="35"/>
      <c r="R14" s="35"/>
      <c r="S14" s="20" t="s">
        <v>2</v>
      </c>
      <c r="T14" s="20"/>
      <c r="U14" s="110"/>
      <c r="V14" s="55"/>
      <c r="W14" s="36"/>
    </row>
    <row r="15" spans="1:24" ht="24" customHeight="1" thickBot="1" x14ac:dyDescent="0.15">
      <c r="A15" s="83" t="s">
        <v>141</v>
      </c>
      <c r="B15" s="23">
        <v>0.71527777777777779</v>
      </c>
      <c r="C15" s="105"/>
      <c r="D15" s="78" t="s">
        <v>180</v>
      </c>
      <c r="E15" s="306"/>
      <c r="F15" s="306"/>
      <c r="G15" s="307" t="s">
        <v>2</v>
      </c>
      <c r="H15" s="307"/>
      <c r="I15" s="308"/>
      <c r="J15" s="306"/>
      <c r="K15" s="390" t="s">
        <v>276</v>
      </c>
      <c r="L15" s="19"/>
      <c r="M15" s="83" t="s">
        <v>143</v>
      </c>
      <c r="N15" s="23">
        <v>0.71527777777777779</v>
      </c>
      <c r="O15" s="105"/>
      <c r="P15" s="58" t="s">
        <v>85</v>
      </c>
      <c r="Q15" s="37"/>
      <c r="R15" s="37"/>
      <c r="S15" s="25" t="s">
        <v>2</v>
      </c>
      <c r="T15" s="25"/>
      <c r="U15" s="111"/>
      <c r="V15" s="54"/>
      <c r="W15" s="38"/>
    </row>
    <row r="16" spans="1:24" ht="24" customHeight="1" x14ac:dyDescent="0.1">
      <c r="A16" s="7"/>
      <c r="B16" s="8"/>
      <c r="C16" s="103"/>
      <c r="D16" s="12"/>
      <c r="E16" s="12"/>
      <c r="F16" s="12"/>
      <c r="G16" s="12"/>
      <c r="H16" s="12"/>
      <c r="I16" s="103"/>
      <c r="J16" s="12"/>
      <c r="K16" s="12"/>
      <c r="L16" s="19"/>
      <c r="M16" s="19"/>
      <c r="N16" s="19"/>
      <c r="O16" s="113"/>
      <c r="P16" s="19"/>
      <c r="Q16" s="19"/>
      <c r="R16" s="19"/>
      <c r="S16" s="19"/>
      <c r="T16" s="19"/>
      <c r="U16" s="113"/>
      <c r="V16" s="19"/>
      <c r="W16" s="19"/>
    </row>
    <row r="17" spans="1:24" ht="24" customHeight="1" thickBot="1" x14ac:dyDescent="0.15">
      <c r="A17" s="15"/>
      <c r="B17" s="15"/>
      <c r="C17" s="104"/>
      <c r="D17" s="16"/>
      <c r="E17" s="16"/>
      <c r="F17" s="16"/>
      <c r="G17" s="15"/>
      <c r="H17" s="15"/>
      <c r="I17" s="106"/>
      <c r="J17" s="15"/>
      <c r="K17" s="15"/>
      <c r="L17" s="15"/>
      <c r="M17" s="15"/>
      <c r="N17" s="15"/>
      <c r="O17" s="106"/>
      <c r="P17" s="15"/>
      <c r="Q17" s="15"/>
      <c r="R17" s="15"/>
      <c r="S17" s="15"/>
      <c r="T17" s="15"/>
      <c r="U17" s="106"/>
      <c r="V17" s="15"/>
      <c r="W17" s="15"/>
      <c r="X17" s="3"/>
    </row>
    <row r="18" spans="1:24" ht="24" customHeight="1" thickBot="1" x14ac:dyDescent="0.15">
      <c r="A18" s="431" t="s">
        <v>16</v>
      </c>
      <c r="B18" s="432"/>
      <c r="C18" s="432"/>
      <c r="D18" s="432"/>
      <c r="E18" s="432"/>
      <c r="F18" s="432"/>
      <c r="G18" s="432"/>
      <c r="H18" s="432"/>
      <c r="I18" s="432"/>
      <c r="J18" s="432"/>
      <c r="K18" s="433"/>
      <c r="L18" s="28"/>
      <c r="M18" s="431" t="s">
        <v>17</v>
      </c>
      <c r="N18" s="432"/>
      <c r="O18" s="432"/>
      <c r="P18" s="432"/>
      <c r="Q18" s="432"/>
      <c r="R18" s="432"/>
      <c r="S18" s="432"/>
      <c r="T18" s="432"/>
      <c r="U18" s="432"/>
      <c r="V18" s="432"/>
      <c r="W18" s="433"/>
      <c r="X18" s="3"/>
    </row>
    <row r="19" spans="1:24" ht="24" customHeight="1" thickTop="1" x14ac:dyDescent="0.1">
      <c r="A19" s="31"/>
      <c r="B19" s="396" t="s">
        <v>0</v>
      </c>
      <c r="C19" s="445" t="s">
        <v>1</v>
      </c>
      <c r="D19" s="446"/>
      <c r="E19" s="446"/>
      <c r="F19" s="446"/>
      <c r="G19" s="446"/>
      <c r="H19" s="446"/>
      <c r="I19" s="446"/>
      <c r="J19" s="446"/>
      <c r="K19" s="447"/>
      <c r="L19" s="19"/>
      <c r="M19" s="31"/>
      <c r="N19" s="396" t="s">
        <v>0</v>
      </c>
      <c r="O19" s="434" t="s">
        <v>1</v>
      </c>
      <c r="P19" s="434"/>
      <c r="Q19" s="434"/>
      <c r="R19" s="434"/>
      <c r="S19" s="434"/>
      <c r="T19" s="434"/>
      <c r="U19" s="434"/>
      <c r="V19" s="444"/>
      <c r="W19" s="435"/>
      <c r="X19" s="3"/>
    </row>
    <row r="20" spans="1:24" ht="24" customHeight="1" x14ac:dyDescent="0.1">
      <c r="A20" s="29"/>
      <c r="B20" s="63">
        <v>0.375</v>
      </c>
      <c r="C20" s="118"/>
      <c r="D20" s="70" t="s">
        <v>118</v>
      </c>
      <c r="E20" s="61"/>
      <c r="F20" s="61"/>
      <c r="G20" s="92" t="s">
        <v>153</v>
      </c>
      <c r="H20" s="61"/>
      <c r="I20" s="115"/>
      <c r="J20" s="61"/>
      <c r="K20" s="62"/>
      <c r="L20" s="19"/>
      <c r="M20" s="29"/>
      <c r="N20" s="63">
        <v>0.375</v>
      </c>
      <c r="O20" s="118"/>
      <c r="P20" s="70" t="s">
        <v>118</v>
      </c>
      <c r="Q20" s="61"/>
      <c r="R20" s="61"/>
      <c r="S20" s="92" t="s">
        <v>153</v>
      </c>
      <c r="T20" s="61"/>
      <c r="U20" s="115"/>
      <c r="V20" s="61"/>
      <c r="W20" s="62"/>
      <c r="X20" s="3"/>
    </row>
    <row r="21" spans="1:24" ht="24" customHeight="1" x14ac:dyDescent="0.1">
      <c r="A21" s="9"/>
      <c r="B21" s="17"/>
      <c r="C21" s="100"/>
      <c r="D21" s="55"/>
      <c r="E21" s="55"/>
      <c r="F21" s="55"/>
      <c r="G21" s="59"/>
      <c r="H21" s="59"/>
      <c r="I21" s="110"/>
      <c r="J21" s="55"/>
      <c r="K21" s="36"/>
      <c r="L21" s="19"/>
      <c r="M21" s="9"/>
      <c r="N21" s="17"/>
      <c r="O21" s="100"/>
      <c r="P21" s="55"/>
      <c r="Q21" s="55"/>
      <c r="R21" s="55"/>
      <c r="S21" s="59"/>
      <c r="T21" s="59"/>
      <c r="U21" s="110"/>
      <c r="V21" s="55"/>
      <c r="W21" s="36"/>
      <c r="X21" s="13"/>
    </row>
    <row r="22" spans="1:24" ht="24" customHeight="1" x14ac:dyDescent="0.1">
      <c r="A22" s="9" t="s">
        <v>3</v>
      </c>
      <c r="B22" s="17">
        <v>0.39583333333333331</v>
      </c>
      <c r="C22" s="100"/>
      <c r="D22" s="55" t="s">
        <v>78</v>
      </c>
      <c r="E22" s="55"/>
      <c r="F22" s="55"/>
      <c r="G22" s="59" t="s">
        <v>94</v>
      </c>
      <c r="H22" s="59"/>
      <c r="I22" s="110"/>
      <c r="J22" s="55" t="s">
        <v>101</v>
      </c>
      <c r="K22" s="36"/>
      <c r="L22" s="19"/>
      <c r="M22" s="9" t="s">
        <v>3</v>
      </c>
      <c r="N22" s="17">
        <v>0.39583333333333331</v>
      </c>
      <c r="O22" s="100"/>
      <c r="P22" s="55" t="s">
        <v>230</v>
      </c>
      <c r="Q22" s="55"/>
      <c r="R22" s="55"/>
      <c r="S22" s="59" t="s">
        <v>94</v>
      </c>
      <c r="T22" s="59"/>
      <c r="U22" s="110"/>
      <c r="V22" s="55" t="s">
        <v>103</v>
      </c>
      <c r="W22" s="36"/>
      <c r="X22" s="13"/>
    </row>
    <row r="23" spans="1:24" ht="24" customHeight="1" x14ac:dyDescent="0.1">
      <c r="A23" s="9" t="s">
        <v>4</v>
      </c>
      <c r="B23" s="17">
        <v>0.44444444444444442</v>
      </c>
      <c r="C23" s="100"/>
      <c r="D23" s="55" t="s">
        <v>104</v>
      </c>
      <c r="E23" s="55"/>
      <c r="F23" s="55"/>
      <c r="G23" s="59" t="s">
        <v>93</v>
      </c>
      <c r="H23" s="59"/>
      <c r="I23" s="110"/>
      <c r="J23" s="55" t="s">
        <v>76</v>
      </c>
      <c r="K23" s="36"/>
      <c r="L23" s="19"/>
      <c r="M23" s="9" t="s">
        <v>4</v>
      </c>
      <c r="N23" s="17">
        <v>0.44444444444444442</v>
      </c>
      <c r="O23" s="100"/>
      <c r="P23" s="55" t="s">
        <v>105</v>
      </c>
      <c r="Q23" s="55"/>
      <c r="R23" s="55"/>
      <c r="S23" s="59" t="s">
        <v>93</v>
      </c>
      <c r="T23" s="59"/>
      <c r="U23" s="110"/>
      <c r="V23" s="55" t="s">
        <v>106</v>
      </c>
      <c r="W23" s="36"/>
      <c r="X23" s="13"/>
    </row>
    <row r="24" spans="1:24" ht="24" customHeight="1" x14ac:dyDescent="0.1">
      <c r="A24" s="10" t="s">
        <v>5</v>
      </c>
      <c r="B24" s="17">
        <v>0.49305555555555558</v>
      </c>
      <c r="C24" s="98"/>
      <c r="D24" s="55" t="s">
        <v>78</v>
      </c>
      <c r="E24" s="53"/>
      <c r="F24" s="53"/>
      <c r="G24" s="59" t="s">
        <v>94</v>
      </c>
      <c r="H24" s="59"/>
      <c r="I24" s="110"/>
      <c r="J24" s="55" t="s">
        <v>102</v>
      </c>
      <c r="K24" s="36"/>
      <c r="L24" s="32"/>
      <c r="M24" s="10" t="s">
        <v>5</v>
      </c>
      <c r="N24" s="17">
        <v>0.49305555555555558</v>
      </c>
      <c r="O24" s="98"/>
      <c r="P24" s="55" t="s">
        <v>79</v>
      </c>
      <c r="Q24" s="53"/>
      <c r="R24" s="53"/>
      <c r="S24" s="59" t="s">
        <v>94</v>
      </c>
      <c r="T24" s="59"/>
      <c r="U24" s="110"/>
      <c r="V24" s="55" t="s">
        <v>101</v>
      </c>
      <c r="W24" s="36">
        <v>7</v>
      </c>
      <c r="X24" s="13"/>
    </row>
    <row r="25" spans="1:24" ht="24" customHeight="1" x14ac:dyDescent="0.1">
      <c r="A25" s="9" t="s">
        <v>6</v>
      </c>
      <c r="B25" s="17">
        <v>0.54166666666666663</v>
      </c>
      <c r="C25" s="100"/>
      <c r="D25" s="60" t="s">
        <v>108</v>
      </c>
      <c r="E25" s="53"/>
      <c r="F25" s="53"/>
      <c r="G25" s="214" t="s">
        <v>176</v>
      </c>
      <c r="H25" s="59"/>
      <c r="I25" s="110"/>
      <c r="J25" s="60" t="s">
        <v>109</v>
      </c>
      <c r="K25" s="36"/>
      <c r="L25" s="19"/>
      <c r="M25" s="9" t="s">
        <v>6</v>
      </c>
      <c r="N25" s="17">
        <v>0.54166666666666663</v>
      </c>
      <c r="O25" s="100"/>
      <c r="P25" s="60" t="s">
        <v>110</v>
      </c>
      <c r="Q25" s="53"/>
      <c r="R25" s="53"/>
      <c r="S25" s="59" t="s">
        <v>107</v>
      </c>
      <c r="T25" s="59"/>
      <c r="U25" s="110"/>
      <c r="V25" s="60" t="s">
        <v>111</v>
      </c>
      <c r="W25" s="36"/>
      <c r="X25" s="13"/>
    </row>
    <row r="26" spans="1:24" ht="24" customHeight="1" x14ac:dyDescent="0.1">
      <c r="A26" s="9" t="s">
        <v>7</v>
      </c>
      <c r="B26" s="17">
        <v>0.59027777777777779</v>
      </c>
      <c r="C26" s="100"/>
      <c r="D26" s="55"/>
      <c r="E26" s="53"/>
      <c r="F26" s="53"/>
      <c r="G26" s="59"/>
      <c r="H26" s="59"/>
      <c r="I26" s="110"/>
      <c r="J26" s="55"/>
      <c r="K26" s="36"/>
      <c r="L26" s="19"/>
      <c r="M26" s="9" t="s">
        <v>7</v>
      </c>
      <c r="N26" s="17">
        <v>0.59027777777777779</v>
      </c>
      <c r="O26" s="100"/>
      <c r="P26" s="55" t="s">
        <v>102</v>
      </c>
      <c r="Q26" s="53"/>
      <c r="R26" s="53"/>
      <c r="S26" s="59" t="s">
        <v>94</v>
      </c>
      <c r="T26" s="59"/>
      <c r="U26" s="110"/>
      <c r="V26" s="55" t="s">
        <v>103</v>
      </c>
      <c r="W26" s="36"/>
      <c r="X26" s="13"/>
    </row>
    <row r="27" spans="1:24" ht="24" customHeight="1" x14ac:dyDescent="0.1">
      <c r="A27" s="10" t="s">
        <v>8</v>
      </c>
      <c r="B27" s="17">
        <v>0.63888888888888895</v>
      </c>
      <c r="C27" s="98"/>
      <c r="D27" s="60" t="s">
        <v>114</v>
      </c>
      <c r="E27" s="53"/>
      <c r="F27" s="53"/>
      <c r="G27" s="59" t="s">
        <v>112</v>
      </c>
      <c r="H27" s="59"/>
      <c r="I27" s="110"/>
      <c r="J27" s="60" t="s">
        <v>115</v>
      </c>
      <c r="K27" s="36"/>
      <c r="L27" s="19"/>
      <c r="M27" s="10" t="s">
        <v>8</v>
      </c>
      <c r="N27" s="17">
        <v>0.63888888888888895</v>
      </c>
      <c r="O27" s="98"/>
      <c r="P27" s="60" t="s">
        <v>116</v>
      </c>
      <c r="Q27" s="53"/>
      <c r="R27" s="53"/>
      <c r="S27" s="59" t="s">
        <v>113</v>
      </c>
      <c r="T27" s="59"/>
      <c r="U27" s="110"/>
      <c r="V27" s="60" t="s">
        <v>117</v>
      </c>
      <c r="W27" s="36"/>
      <c r="X27" s="13"/>
    </row>
    <row r="28" spans="1:24" ht="24" customHeight="1" x14ac:dyDescent="0.1">
      <c r="A28" s="82" t="s">
        <v>144</v>
      </c>
      <c r="B28" s="21">
        <v>0.6875</v>
      </c>
      <c r="C28" s="100"/>
      <c r="D28" s="55" t="s">
        <v>80</v>
      </c>
      <c r="E28" s="53"/>
      <c r="F28" s="53"/>
      <c r="G28" s="20" t="s">
        <v>2</v>
      </c>
      <c r="H28" s="20"/>
      <c r="I28" s="110"/>
      <c r="J28" s="55"/>
      <c r="K28" s="36"/>
      <c r="L28" s="19"/>
      <c r="M28" s="82" t="s">
        <v>146</v>
      </c>
      <c r="N28" s="21">
        <v>0.6875</v>
      </c>
      <c r="O28" s="100"/>
      <c r="P28" s="55" t="s">
        <v>80</v>
      </c>
      <c r="Q28" s="35"/>
      <c r="R28" s="35"/>
      <c r="S28" s="20"/>
      <c r="T28" s="20"/>
      <c r="U28" s="110"/>
      <c r="V28" s="55"/>
      <c r="W28" s="36"/>
      <c r="X28" s="14"/>
    </row>
    <row r="29" spans="1:24" ht="24" customHeight="1" thickBot="1" x14ac:dyDescent="0.15">
      <c r="A29" s="83" t="s">
        <v>145</v>
      </c>
      <c r="B29" s="23">
        <v>0.71527777777777779</v>
      </c>
      <c r="C29" s="105"/>
      <c r="D29" s="58" t="s">
        <v>85</v>
      </c>
      <c r="E29" s="217" t="s">
        <v>123</v>
      </c>
      <c r="F29" s="54"/>
      <c r="G29" s="25" t="s">
        <v>2</v>
      </c>
      <c r="H29" s="25"/>
      <c r="I29" s="111"/>
      <c r="J29" s="54"/>
      <c r="K29" s="216" t="s">
        <v>122</v>
      </c>
      <c r="L29" s="19"/>
      <c r="M29" s="22"/>
      <c r="N29" s="23"/>
      <c r="O29" s="105"/>
      <c r="P29" s="54"/>
      <c r="Q29" s="37"/>
      <c r="R29" s="37"/>
      <c r="S29" s="25"/>
      <c r="T29" s="25"/>
      <c r="U29" s="111"/>
      <c r="V29" s="54"/>
      <c r="W29" s="38"/>
    </row>
    <row r="30" spans="1:24" ht="24" customHeight="1" x14ac:dyDescent="0.1"/>
    <row r="31" spans="1:24" ht="24" customHeight="1" thickBot="1" x14ac:dyDescent="0.15"/>
    <row r="32" spans="1:24" ht="24" customHeight="1" thickBot="1" x14ac:dyDescent="0.15">
      <c r="A32" s="431" t="s">
        <v>18</v>
      </c>
      <c r="B32" s="432"/>
      <c r="C32" s="432"/>
      <c r="D32" s="432"/>
      <c r="E32" s="432"/>
      <c r="F32" s="432"/>
      <c r="G32" s="432"/>
      <c r="H32" s="432"/>
      <c r="I32" s="432"/>
      <c r="J32" s="432"/>
      <c r="K32" s="433"/>
    </row>
    <row r="33" spans="1:11" ht="24" customHeight="1" thickTop="1" x14ac:dyDescent="0.1">
      <c r="A33" s="29"/>
      <c r="B33" s="396" t="s">
        <v>0</v>
      </c>
      <c r="C33" s="434" t="s">
        <v>1</v>
      </c>
      <c r="D33" s="434"/>
      <c r="E33" s="434"/>
      <c r="F33" s="434"/>
      <c r="G33" s="434"/>
      <c r="H33" s="434"/>
      <c r="I33" s="434"/>
      <c r="J33" s="444"/>
      <c r="K33" s="435"/>
    </row>
    <row r="34" spans="1:11" ht="24" customHeight="1" x14ac:dyDescent="0.1">
      <c r="A34" s="29"/>
      <c r="B34" s="63"/>
      <c r="C34" s="118"/>
      <c r="D34" s="61"/>
      <c r="E34" s="61"/>
      <c r="F34" s="61"/>
      <c r="G34" s="61"/>
      <c r="H34" s="61"/>
      <c r="I34" s="115"/>
      <c r="J34" s="61"/>
      <c r="K34" s="62"/>
    </row>
    <row r="35" spans="1:11" ht="24" customHeight="1" x14ac:dyDescent="0.1">
      <c r="A35" s="9" t="s">
        <v>3</v>
      </c>
      <c r="B35" s="17">
        <v>0.39583333333333331</v>
      </c>
      <c r="C35" s="100"/>
      <c r="D35" s="55"/>
      <c r="E35" s="55"/>
      <c r="F35" s="55"/>
      <c r="G35" s="59"/>
      <c r="H35" s="59"/>
      <c r="I35" s="110"/>
      <c r="J35" s="55"/>
      <c r="K35" s="36"/>
    </row>
    <row r="36" spans="1:11" ht="24" customHeight="1" x14ac:dyDescent="0.1">
      <c r="A36" s="81" t="s">
        <v>181</v>
      </c>
      <c r="B36" s="17">
        <v>0.4375</v>
      </c>
      <c r="C36" s="100"/>
      <c r="D36" s="56" t="s">
        <v>85</v>
      </c>
      <c r="E36" s="55"/>
      <c r="F36" s="55"/>
      <c r="G36" s="59" t="s">
        <v>124</v>
      </c>
      <c r="H36" s="59"/>
      <c r="I36" s="110"/>
      <c r="J36" s="55"/>
      <c r="K36" s="36"/>
    </row>
    <row r="37" spans="1:11" ht="24" customHeight="1" x14ac:dyDescent="0.1">
      <c r="A37" s="81" t="s">
        <v>182</v>
      </c>
      <c r="B37" s="17">
        <v>0.45833333333333331</v>
      </c>
      <c r="C37" s="100"/>
      <c r="D37" s="56" t="s">
        <v>85</v>
      </c>
      <c r="E37" s="55"/>
      <c r="F37" s="55"/>
      <c r="G37" s="59" t="s">
        <v>124</v>
      </c>
      <c r="H37" s="59"/>
      <c r="I37" s="110"/>
      <c r="J37" s="55"/>
      <c r="K37" s="36"/>
    </row>
    <row r="38" spans="1:11" ht="24" customHeight="1" x14ac:dyDescent="0.1">
      <c r="A38" s="10" t="s">
        <v>5</v>
      </c>
      <c r="B38" s="17">
        <v>0.47916666666666669</v>
      </c>
      <c r="C38" s="98"/>
      <c r="D38" s="55"/>
      <c r="E38" s="53"/>
      <c r="F38" s="53"/>
      <c r="G38" s="59"/>
      <c r="H38" s="59"/>
      <c r="I38" s="110"/>
      <c r="J38" s="55"/>
      <c r="K38" s="36"/>
    </row>
    <row r="39" spans="1:11" ht="24" customHeight="1" x14ac:dyDescent="0.1">
      <c r="A39" s="81" t="s">
        <v>183</v>
      </c>
      <c r="B39" s="17">
        <v>0.52083333333333337</v>
      </c>
      <c r="C39" s="100"/>
      <c r="D39" s="56" t="s">
        <v>85</v>
      </c>
      <c r="E39" s="53"/>
      <c r="F39" s="53"/>
      <c r="G39" s="59" t="s">
        <v>124</v>
      </c>
      <c r="H39" s="59"/>
      <c r="I39" s="110"/>
      <c r="J39" s="60"/>
      <c r="K39" s="36"/>
    </row>
    <row r="40" spans="1:11" ht="24" customHeight="1" x14ac:dyDescent="0.1">
      <c r="A40" s="81" t="s">
        <v>184</v>
      </c>
      <c r="B40" s="17">
        <v>0.54166666666666663</v>
      </c>
      <c r="C40" s="100"/>
      <c r="D40" s="56" t="s">
        <v>85</v>
      </c>
      <c r="E40" s="53"/>
      <c r="F40" s="53"/>
      <c r="G40" s="59" t="s">
        <v>124</v>
      </c>
      <c r="H40" s="59"/>
      <c r="I40" s="110"/>
      <c r="J40" s="60"/>
      <c r="K40" s="36"/>
    </row>
    <row r="41" spans="1:11" ht="24" customHeight="1" x14ac:dyDescent="0.1">
      <c r="A41" s="9" t="s">
        <v>7</v>
      </c>
      <c r="B41" s="17">
        <v>0.5625</v>
      </c>
      <c r="C41" s="100"/>
      <c r="D41" s="55"/>
      <c r="E41" s="53"/>
      <c r="F41" s="53"/>
      <c r="G41" s="59"/>
      <c r="H41" s="59"/>
      <c r="I41" s="110"/>
      <c r="J41" s="55"/>
      <c r="K41" s="36"/>
    </row>
    <row r="42" spans="1:11" ht="24" customHeight="1" x14ac:dyDescent="0.1">
      <c r="A42" s="82" t="s">
        <v>185</v>
      </c>
      <c r="B42" s="17">
        <v>0.60416666666666663</v>
      </c>
      <c r="C42" s="98"/>
      <c r="D42" s="56" t="s">
        <v>85</v>
      </c>
      <c r="E42" s="53"/>
      <c r="F42" s="53"/>
      <c r="G42" s="59" t="s">
        <v>124</v>
      </c>
      <c r="H42" s="59"/>
      <c r="I42" s="110"/>
      <c r="J42" s="60"/>
      <c r="K42" s="36"/>
    </row>
    <row r="43" spans="1:11" ht="24" customHeight="1" x14ac:dyDescent="0.1">
      <c r="A43" s="82" t="s">
        <v>186</v>
      </c>
      <c r="B43" s="21">
        <v>0.625</v>
      </c>
      <c r="C43" s="98"/>
      <c r="D43" s="56" t="s">
        <v>85</v>
      </c>
      <c r="E43" s="53"/>
      <c r="F43" s="53"/>
      <c r="G43" s="59" t="s">
        <v>124</v>
      </c>
      <c r="H43" s="59"/>
      <c r="I43" s="110"/>
      <c r="J43" s="60"/>
      <c r="K43" s="36"/>
    </row>
    <row r="44" spans="1:11" ht="24" customHeight="1" x14ac:dyDescent="0.1">
      <c r="A44" s="10" t="s">
        <v>9</v>
      </c>
      <c r="B44" s="21">
        <v>0.64583333333333337</v>
      </c>
      <c r="C44" s="100"/>
      <c r="D44" s="55"/>
      <c r="E44" s="53"/>
      <c r="F44" s="53"/>
      <c r="G44" s="20" t="s">
        <v>2</v>
      </c>
      <c r="H44" s="20"/>
      <c r="I44" s="110"/>
      <c r="J44" s="55"/>
      <c r="K44" s="36"/>
    </row>
    <row r="45" spans="1:11" ht="24" customHeight="1" thickBot="1" x14ac:dyDescent="0.15">
      <c r="A45" s="22" t="s">
        <v>15</v>
      </c>
      <c r="B45" s="23">
        <v>0.6875</v>
      </c>
      <c r="C45" s="105"/>
      <c r="D45" s="58"/>
      <c r="E45" s="54"/>
      <c r="F45" s="54"/>
      <c r="G45" s="25" t="s">
        <v>2</v>
      </c>
      <c r="H45" s="25"/>
      <c r="I45" s="111"/>
      <c r="J45" s="54"/>
      <c r="K45" s="57"/>
    </row>
  </sheetData>
  <mergeCells count="11">
    <mergeCell ref="C19:K19"/>
    <mergeCell ref="O19:W19"/>
    <mergeCell ref="A32:K32"/>
    <mergeCell ref="C33:K33"/>
    <mergeCell ref="R1:W1"/>
    <mergeCell ref="A5:K5"/>
    <mergeCell ref="M5:W5"/>
    <mergeCell ref="C6:K6"/>
    <mergeCell ref="O6:W6"/>
    <mergeCell ref="A18:K18"/>
    <mergeCell ref="M18:W18"/>
  </mergeCells>
  <phoneticPr fontId="1"/>
  <pageMargins left="0.25" right="0.25" top="0.75" bottom="0.75" header="0.3" footer="0.3"/>
  <pageSetup paperSize="9" scale="73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AA23EF-4E07-4D16-BA76-AF2A0566381E}">
  <sheetPr>
    <pageSetUpPr fitToPage="1"/>
  </sheetPr>
  <dimension ref="A1:AL28"/>
  <sheetViews>
    <sheetView workbookViewId="0">
      <selection activeCell="Z1" sqref="Z1:AE1"/>
    </sheetView>
  </sheetViews>
  <sheetFormatPr defaultRowHeight="13.5" x14ac:dyDescent="0.1"/>
  <cols>
    <col min="1" max="1" width="4.2265625" customWidth="1"/>
    <col min="2" max="2" width="3.6796875" style="94" bestFit="1" customWidth="1"/>
    <col min="3" max="3" width="14.58984375" customWidth="1"/>
    <col min="4" max="4" width="3.6796875" customWidth="1"/>
    <col min="5" max="5" width="2.58984375" customWidth="1"/>
    <col min="6" max="6" width="2.453125" style="94" bestFit="1" customWidth="1"/>
    <col min="7" max="7" width="2.58984375" customWidth="1"/>
    <col min="8" max="8" width="3.6796875" customWidth="1"/>
    <col min="9" max="9" width="2.58984375" customWidth="1"/>
    <col min="10" max="10" width="2.453125" style="94" bestFit="1" customWidth="1"/>
    <col min="11" max="11" width="2.58984375" customWidth="1"/>
    <col min="12" max="12" width="3.6796875" customWidth="1"/>
    <col min="13" max="13" width="2.58984375" customWidth="1"/>
    <col min="14" max="14" width="2.453125" style="94" bestFit="1" customWidth="1"/>
    <col min="15" max="15" width="2.58984375" customWidth="1"/>
    <col min="16" max="16" width="3.6796875" customWidth="1"/>
    <col min="17" max="17" width="2.58984375" customWidth="1"/>
    <col min="18" max="18" width="2.453125" style="94" bestFit="1" customWidth="1"/>
    <col min="19" max="19" width="2.58984375" customWidth="1"/>
    <col min="20" max="20" width="3.6796875" customWidth="1"/>
    <col min="21" max="21" width="2.58984375" customWidth="1"/>
    <col min="22" max="22" width="2.453125" style="94" bestFit="1" customWidth="1"/>
    <col min="23" max="23" width="2.58984375" customWidth="1"/>
    <col min="24" max="31" width="3.6796875" customWidth="1"/>
  </cols>
  <sheetData>
    <row r="1" spans="1:38" ht="33" customHeight="1" thickBot="1" x14ac:dyDescent="0.15">
      <c r="A1" s="310" t="s">
        <v>172</v>
      </c>
      <c r="Z1" s="454" t="s">
        <v>320</v>
      </c>
      <c r="AA1" s="455"/>
      <c r="AB1" s="455"/>
      <c r="AC1" s="455"/>
      <c r="AD1" s="455"/>
      <c r="AE1" s="455"/>
    </row>
    <row r="2" spans="1:38" ht="27.75" customHeight="1" x14ac:dyDescent="0.1">
      <c r="B2" s="227"/>
      <c r="C2" s="228" t="s">
        <v>187</v>
      </c>
      <c r="D2" s="448" t="s">
        <v>122</v>
      </c>
      <c r="E2" s="449"/>
      <c r="F2" s="449"/>
      <c r="G2" s="450"/>
      <c r="H2" s="448" t="s">
        <v>49</v>
      </c>
      <c r="I2" s="449"/>
      <c r="J2" s="449"/>
      <c r="K2" s="450"/>
      <c r="L2" s="448" t="s">
        <v>47</v>
      </c>
      <c r="M2" s="449"/>
      <c r="N2" s="449"/>
      <c r="O2" s="450"/>
      <c r="P2" s="448" t="s">
        <v>48</v>
      </c>
      <c r="Q2" s="449"/>
      <c r="R2" s="449"/>
      <c r="S2" s="450"/>
      <c r="T2" s="448" t="s">
        <v>51</v>
      </c>
      <c r="U2" s="449"/>
      <c r="V2" s="449"/>
      <c r="W2" s="456"/>
      <c r="X2" s="229" t="s">
        <v>188</v>
      </c>
      <c r="Y2" s="230" t="s">
        <v>189</v>
      </c>
      <c r="Z2" s="230" t="s">
        <v>190</v>
      </c>
      <c r="AA2" s="230" t="s">
        <v>191</v>
      </c>
      <c r="AB2" s="231" t="s">
        <v>192</v>
      </c>
      <c r="AC2" s="232" t="s">
        <v>193</v>
      </c>
      <c r="AD2" s="284" t="s">
        <v>194</v>
      </c>
      <c r="AE2" s="233" t="s">
        <v>125</v>
      </c>
      <c r="AH2" s="406"/>
      <c r="AI2" s="399" t="s">
        <v>49</v>
      </c>
      <c r="AJ2" s="399" t="s">
        <v>47</v>
      </c>
      <c r="AK2" s="399" t="s">
        <v>48</v>
      </c>
      <c r="AL2" s="399" t="s">
        <v>51</v>
      </c>
    </row>
    <row r="3" spans="1:38" ht="27.75" customHeight="1" x14ac:dyDescent="0.1">
      <c r="B3" s="234" t="s">
        <v>20</v>
      </c>
      <c r="C3" s="351" t="s">
        <v>195</v>
      </c>
      <c r="D3" s="235"/>
      <c r="E3" s="236"/>
      <c r="F3" s="237"/>
      <c r="G3" s="238"/>
      <c r="H3" s="407" t="str">
        <f>IF(I3&gt;K3,"○",IF(I3=K3,"△","●"))</f>
        <v>△</v>
      </c>
      <c r="I3" s="407" t="str">
        <f>IF('1日目'!$F$5="","",'1日目'!$F$5)</f>
        <v/>
      </c>
      <c r="J3" s="424" t="s">
        <v>196</v>
      </c>
      <c r="K3" s="408" t="str">
        <f>IF('1日目'!$H$5="","",'1日目'!$H$5)</f>
        <v/>
      </c>
      <c r="L3" s="409" t="str">
        <f>IF(M3&gt;O3,"○",IF(M3=O3,"△","●"))</f>
        <v>△</v>
      </c>
      <c r="M3" s="410" t="str">
        <f>IF('2日目'!$F$15="","",'2日目'!$F$15)</f>
        <v/>
      </c>
      <c r="N3" s="424" t="s">
        <v>196</v>
      </c>
      <c r="O3" s="408" t="str">
        <f>IF('2日目'!$H$15="","",'2日目'!$H$15)</f>
        <v/>
      </c>
      <c r="P3" s="409" t="str">
        <f>IF(Q3&gt;S3,"○",IF(Q3=S3,"△","●"))</f>
        <v>△</v>
      </c>
      <c r="Q3" s="410" t="str">
        <f>IF('2日目'!$H$12="","",'2日目'!$H$12)</f>
        <v/>
      </c>
      <c r="R3" s="424" t="s">
        <v>196</v>
      </c>
      <c r="S3" s="408" t="str">
        <f>IF('2日目'!$F$12="","",'2日目'!$F$12)</f>
        <v/>
      </c>
      <c r="T3" s="411" t="str">
        <f>IF(U3&gt;W3,"○",IF(U3=W3,"△","●"))</f>
        <v>△</v>
      </c>
      <c r="U3" s="412" t="str">
        <f>IF('1日目'!$H$8="","",'1日目'!$H$8)</f>
        <v/>
      </c>
      <c r="V3" s="426" t="s">
        <v>196</v>
      </c>
      <c r="W3" s="413" t="str">
        <f>IF('1日目'!$F$8="","",'1日目'!$F$8)</f>
        <v/>
      </c>
      <c r="X3" s="243"/>
      <c r="Y3" s="244"/>
      <c r="Z3" s="244"/>
      <c r="AA3" s="244"/>
      <c r="AB3" s="244"/>
      <c r="AC3" s="244"/>
      <c r="AD3" s="64"/>
      <c r="AE3" s="245"/>
      <c r="AG3" s="351" t="s">
        <v>195</v>
      </c>
    </row>
    <row r="4" spans="1:38" ht="27.75" customHeight="1" x14ac:dyDescent="0.1">
      <c r="B4" s="246" t="s">
        <v>62</v>
      </c>
      <c r="C4" s="350" t="s">
        <v>197</v>
      </c>
      <c r="D4" s="247"/>
      <c r="E4" s="248"/>
      <c r="F4" s="249" t="s">
        <v>198</v>
      </c>
      <c r="G4" s="250"/>
      <c r="H4" s="251"/>
      <c r="I4" s="251"/>
      <c r="J4" s="252"/>
      <c r="K4" s="253"/>
      <c r="L4" s="414" t="str">
        <f>IF(M4&gt;O4,"○",IF(M4=O4,"△","●"))</f>
        <v>△</v>
      </c>
      <c r="M4" s="415" t="str">
        <f>IF('1日目'!$Q$15="","",'1日目'!$F$5)</f>
        <v/>
      </c>
      <c r="N4" s="425" t="s">
        <v>198</v>
      </c>
      <c r="O4" s="416" t="str">
        <f>IF('1日目'!$S$15="","",'1日目'!$S$15)</f>
        <v/>
      </c>
      <c r="P4" s="417" t="str">
        <f>IF(Q4&gt;S4,"○",IF(Q4=S4,"△","●"))</f>
        <v>△</v>
      </c>
      <c r="Q4" s="418" t="str">
        <f>IF('2日目'!$Q$9="","",'2日目'!$Q$9)</f>
        <v/>
      </c>
      <c r="R4" s="425" t="s">
        <v>198</v>
      </c>
      <c r="S4" s="416" t="str">
        <f>IF('2日目'!$F$12="","",'2日目'!$F$12)</f>
        <v/>
      </c>
      <c r="T4" s="419" t="str">
        <f>IF(U4&gt;W4,"○",IF(U4=W4,"△","●"))</f>
        <v>△</v>
      </c>
      <c r="U4" s="420" t="str">
        <f>IF('2日目'!$H$28="","",'2日目'!$H$28)</f>
        <v/>
      </c>
      <c r="V4" s="427" t="s">
        <v>198</v>
      </c>
      <c r="W4" s="421" t="str">
        <f>IF('2日目'!$F$28="","",'2日目'!$F$28)</f>
        <v/>
      </c>
      <c r="X4" s="254"/>
      <c r="Y4" s="255"/>
      <c r="Z4" s="255"/>
      <c r="AA4" s="255"/>
      <c r="AB4" s="255"/>
      <c r="AC4" s="255"/>
      <c r="AD4" s="285"/>
      <c r="AE4" s="256"/>
      <c r="AG4" s="350" t="s">
        <v>197</v>
      </c>
    </row>
    <row r="5" spans="1:38" ht="27.75" customHeight="1" x14ac:dyDescent="0.1">
      <c r="B5" s="246" t="s">
        <v>21</v>
      </c>
      <c r="C5" s="350" t="s">
        <v>31</v>
      </c>
      <c r="D5" s="247"/>
      <c r="E5" s="248"/>
      <c r="F5" s="249" t="s">
        <v>198</v>
      </c>
      <c r="G5" s="250"/>
      <c r="H5" s="248"/>
      <c r="I5" s="248"/>
      <c r="J5" s="249" t="s">
        <v>198</v>
      </c>
      <c r="K5" s="250"/>
      <c r="L5" s="257"/>
      <c r="M5" s="251"/>
      <c r="N5" s="252"/>
      <c r="O5" s="253"/>
      <c r="P5" s="414" t="str">
        <f>IF(Q5&gt;S5,"○",IF(Q5=S5,"△","●"))</f>
        <v>△</v>
      </c>
      <c r="Q5" s="415" t="str">
        <f>IF('1日目'!$Q$6="","",'1日目'!$Q$6)</f>
        <v/>
      </c>
      <c r="R5" s="425" t="s">
        <v>198</v>
      </c>
      <c r="S5" s="416" t="str">
        <f>IF('1日目'!$Q$6="","",'1日目'!$Q$6)</f>
        <v/>
      </c>
      <c r="T5" s="419" t="str">
        <f>IF(U5&gt;W5,"○",IF(U5=W5,"△","●"))</f>
        <v>△</v>
      </c>
      <c r="U5" s="420" t="str">
        <f>IF('2日目'!$F$25="","",'2日目'!$F$25)</f>
        <v/>
      </c>
      <c r="V5" s="427" t="s">
        <v>198</v>
      </c>
      <c r="W5" s="421" t="str">
        <f>IF('2日目'!$H$25="","",'2日目'!$H$25)</f>
        <v/>
      </c>
      <c r="X5" s="254"/>
      <c r="Y5" s="255"/>
      <c r="Z5" s="255"/>
      <c r="AA5" s="255"/>
      <c r="AB5" s="255"/>
      <c r="AC5" s="255"/>
      <c r="AD5" s="285"/>
      <c r="AE5" s="256"/>
      <c r="AG5" s="350" t="s">
        <v>31</v>
      </c>
    </row>
    <row r="6" spans="1:38" ht="27.75" customHeight="1" x14ac:dyDescent="0.1">
      <c r="B6" s="246" t="s">
        <v>22</v>
      </c>
      <c r="C6" s="350" t="s">
        <v>199</v>
      </c>
      <c r="D6" s="247"/>
      <c r="E6" s="248"/>
      <c r="F6" s="249" t="s">
        <v>198</v>
      </c>
      <c r="G6" s="250"/>
      <c r="H6" s="248"/>
      <c r="I6" s="248"/>
      <c r="J6" s="249" t="s">
        <v>198</v>
      </c>
      <c r="K6" s="250"/>
      <c r="L6" s="247"/>
      <c r="M6" s="248"/>
      <c r="N6" s="249" t="s">
        <v>198</v>
      </c>
      <c r="O6" s="250"/>
      <c r="P6" s="257"/>
      <c r="Q6" s="251"/>
      <c r="R6" s="252"/>
      <c r="S6" s="253"/>
      <c r="T6" s="422" t="str">
        <f>IF(U6&gt;W6,"○",IF(U6=W6,"△","●"))</f>
        <v>△</v>
      </c>
      <c r="U6" s="423" t="str">
        <f>IF('1日目'!$F$10="","",'1日目'!$F$10)</f>
        <v/>
      </c>
      <c r="V6" s="427" t="s">
        <v>198</v>
      </c>
      <c r="W6" s="421" t="str">
        <f>IF('2日目'!$F$28="","",'2日目'!$F$28)</f>
        <v/>
      </c>
      <c r="X6" s="254"/>
      <c r="Y6" s="255"/>
      <c r="Z6" s="255"/>
      <c r="AA6" s="255"/>
      <c r="AB6" s="255"/>
      <c r="AC6" s="255"/>
      <c r="AD6" s="285"/>
      <c r="AE6" s="256"/>
      <c r="AG6" s="350" t="s">
        <v>199</v>
      </c>
    </row>
    <row r="7" spans="1:38" ht="27.75" customHeight="1" thickBot="1" x14ac:dyDescent="0.15">
      <c r="B7" s="258" t="s">
        <v>63</v>
      </c>
      <c r="C7" s="352" t="s">
        <v>200</v>
      </c>
      <c r="D7" s="259"/>
      <c r="E7" s="260"/>
      <c r="F7" s="261" t="s">
        <v>198</v>
      </c>
      <c r="G7" s="262"/>
      <c r="H7" s="260"/>
      <c r="I7" s="260"/>
      <c r="J7" s="261" t="s">
        <v>198</v>
      </c>
      <c r="K7" s="262"/>
      <c r="L7" s="259"/>
      <c r="M7" s="260"/>
      <c r="N7" s="261" t="s">
        <v>198</v>
      </c>
      <c r="O7" s="262"/>
      <c r="P7" s="259"/>
      <c r="Q7" s="260"/>
      <c r="R7" s="261" t="s">
        <v>198</v>
      </c>
      <c r="S7" s="262"/>
      <c r="T7" s="263"/>
      <c r="U7" s="264"/>
      <c r="V7" s="265"/>
      <c r="W7" s="266"/>
      <c r="X7" s="267"/>
      <c r="Y7" s="268"/>
      <c r="Z7" s="268"/>
      <c r="AA7" s="268"/>
      <c r="AB7" s="268"/>
      <c r="AC7" s="268"/>
      <c r="AD7" s="286"/>
      <c r="AE7" s="269"/>
      <c r="AG7" s="352" t="s">
        <v>200</v>
      </c>
    </row>
    <row r="8" spans="1:38" ht="27.75" customHeight="1" thickBot="1" x14ac:dyDescent="0.15">
      <c r="C8" s="270"/>
      <c r="D8" s="271"/>
      <c r="E8" s="271"/>
      <c r="F8" s="272"/>
      <c r="G8" s="271"/>
      <c r="H8" s="271"/>
      <c r="I8" s="271"/>
      <c r="J8" s="272"/>
      <c r="K8" s="271"/>
      <c r="L8" s="271"/>
      <c r="M8" s="271"/>
      <c r="N8" s="272"/>
      <c r="O8" s="271"/>
      <c r="P8" s="271"/>
      <c r="Q8" s="271"/>
      <c r="R8" s="272"/>
      <c r="S8" s="271"/>
      <c r="T8" s="271"/>
      <c r="U8" s="271"/>
      <c r="V8" s="272"/>
      <c r="W8" s="271"/>
    </row>
    <row r="9" spans="1:38" ht="27.75" customHeight="1" x14ac:dyDescent="0.1">
      <c r="B9" s="227"/>
      <c r="C9" s="228" t="s">
        <v>201</v>
      </c>
      <c r="D9" s="448" t="s">
        <v>123</v>
      </c>
      <c r="E9" s="449"/>
      <c r="F9" s="449"/>
      <c r="G9" s="450"/>
      <c r="H9" s="448" t="s">
        <v>55</v>
      </c>
      <c r="I9" s="449"/>
      <c r="J9" s="449"/>
      <c r="K9" s="450"/>
      <c r="L9" s="448" t="s">
        <v>215</v>
      </c>
      <c r="M9" s="449"/>
      <c r="N9" s="449"/>
      <c r="O9" s="450"/>
      <c r="P9" s="448" t="s">
        <v>178</v>
      </c>
      <c r="Q9" s="449"/>
      <c r="R9" s="449"/>
      <c r="S9" s="450"/>
      <c r="T9" s="451"/>
      <c r="U9" s="452"/>
      <c r="V9" s="452"/>
      <c r="W9" s="453"/>
      <c r="X9" s="229" t="s">
        <v>188</v>
      </c>
      <c r="Y9" s="230" t="s">
        <v>189</v>
      </c>
      <c r="Z9" s="230" t="s">
        <v>190</v>
      </c>
      <c r="AA9" s="230" t="s">
        <v>191</v>
      </c>
      <c r="AB9" s="231" t="s">
        <v>192</v>
      </c>
      <c r="AC9" s="232" t="s">
        <v>193</v>
      </c>
      <c r="AD9" s="284" t="s">
        <v>194</v>
      </c>
      <c r="AE9" s="233" t="s">
        <v>125</v>
      </c>
    </row>
    <row r="10" spans="1:38" ht="27.75" customHeight="1" x14ac:dyDescent="0.1">
      <c r="B10" s="234" t="s">
        <v>23</v>
      </c>
      <c r="C10" s="351" t="s">
        <v>35</v>
      </c>
      <c r="D10" s="235"/>
      <c r="E10" s="236"/>
      <c r="F10" s="237"/>
      <c r="G10" s="238"/>
      <c r="H10" s="239"/>
      <c r="I10" s="239"/>
      <c r="J10" s="240" t="s">
        <v>196</v>
      </c>
      <c r="K10" s="241"/>
      <c r="L10" s="242"/>
      <c r="M10" s="239"/>
      <c r="N10" s="240" t="s">
        <v>196</v>
      </c>
      <c r="O10" s="241"/>
      <c r="P10" s="242"/>
      <c r="Q10" s="239"/>
      <c r="R10" s="240" t="s">
        <v>196</v>
      </c>
      <c r="S10" s="241"/>
      <c r="T10" s="235"/>
      <c r="U10" s="236"/>
      <c r="V10" s="237"/>
      <c r="W10" s="274"/>
      <c r="X10" s="243"/>
      <c r="Y10" s="244"/>
      <c r="Z10" s="244"/>
      <c r="AA10" s="244"/>
      <c r="AB10" s="244"/>
      <c r="AC10" s="244"/>
      <c r="AD10" s="64"/>
      <c r="AE10" s="245"/>
    </row>
    <row r="11" spans="1:38" ht="27.75" customHeight="1" x14ac:dyDescent="0.1">
      <c r="B11" s="246" t="s">
        <v>65</v>
      </c>
      <c r="C11" s="350" t="s">
        <v>38</v>
      </c>
      <c r="D11" s="247"/>
      <c r="E11" s="248"/>
      <c r="F11" s="249" t="s">
        <v>198</v>
      </c>
      <c r="G11" s="250"/>
      <c r="H11" s="251"/>
      <c r="I11" s="251"/>
      <c r="J11" s="252"/>
      <c r="K11" s="253"/>
      <c r="L11" s="247"/>
      <c r="M11" s="248"/>
      <c r="N11" s="249" t="s">
        <v>198</v>
      </c>
      <c r="O11" s="250"/>
      <c r="P11" s="247"/>
      <c r="Q11" s="248"/>
      <c r="R11" s="249" t="s">
        <v>198</v>
      </c>
      <c r="S11" s="250"/>
      <c r="T11" s="257"/>
      <c r="U11" s="251"/>
      <c r="V11" s="252"/>
      <c r="W11" s="275"/>
      <c r="X11" s="254"/>
      <c r="Y11" s="255"/>
      <c r="Z11" s="255"/>
      <c r="AA11" s="255"/>
      <c r="AB11" s="255"/>
      <c r="AC11" s="255"/>
      <c r="AD11" s="285"/>
      <c r="AE11" s="256"/>
    </row>
    <row r="12" spans="1:38" ht="27.75" customHeight="1" x14ac:dyDescent="0.1">
      <c r="B12" s="246" t="s">
        <v>24</v>
      </c>
      <c r="C12" s="350" t="s">
        <v>203</v>
      </c>
      <c r="D12" s="247"/>
      <c r="E12" s="248"/>
      <c r="F12" s="249" t="s">
        <v>198</v>
      </c>
      <c r="G12" s="250"/>
      <c r="H12" s="248"/>
      <c r="I12" s="248"/>
      <c r="J12" s="249" t="s">
        <v>198</v>
      </c>
      <c r="K12" s="250"/>
      <c r="L12" s="257"/>
      <c r="M12" s="251"/>
      <c r="N12" s="252"/>
      <c r="O12" s="253"/>
      <c r="P12" s="247"/>
      <c r="Q12" s="248"/>
      <c r="R12" s="249" t="s">
        <v>198</v>
      </c>
      <c r="S12" s="250"/>
      <c r="T12" s="257"/>
      <c r="U12" s="251"/>
      <c r="V12" s="252"/>
      <c r="W12" s="275"/>
      <c r="X12" s="254"/>
      <c r="Y12" s="255"/>
      <c r="Z12" s="255"/>
      <c r="AA12" s="255"/>
      <c r="AB12" s="255"/>
      <c r="AC12" s="255"/>
      <c r="AD12" s="285"/>
      <c r="AE12" s="256"/>
    </row>
    <row r="13" spans="1:38" ht="27.75" customHeight="1" x14ac:dyDescent="0.1">
      <c r="B13" s="246" t="s">
        <v>25</v>
      </c>
      <c r="C13" s="350" t="s">
        <v>204</v>
      </c>
      <c r="D13" s="247"/>
      <c r="E13" s="248"/>
      <c r="F13" s="249" t="s">
        <v>198</v>
      </c>
      <c r="G13" s="250"/>
      <c r="H13" s="248"/>
      <c r="I13" s="248"/>
      <c r="J13" s="249" t="s">
        <v>198</v>
      </c>
      <c r="K13" s="250"/>
      <c r="L13" s="247"/>
      <c r="M13" s="248"/>
      <c r="N13" s="249" t="s">
        <v>198</v>
      </c>
      <c r="O13" s="250"/>
      <c r="P13" s="257"/>
      <c r="Q13" s="251"/>
      <c r="R13" s="252"/>
      <c r="S13" s="253"/>
      <c r="T13" s="257"/>
      <c r="U13" s="251"/>
      <c r="V13" s="252"/>
      <c r="W13" s="275"/>
      <c r="X13" s="254"/>
      <c r="Y13" s="255"/>
      <c r="Z13" s="255"/>
      <c r="AA13" s="255"/>
      <c r="AB13" s="255"/>
      <c r="AC13" s="255"/>
      <c r="AD13" s="285"/>
      <c r="AE13" s="256"/>
    </row>
    <row r="14" spans="1:38" ht="27.75" customHeight="1" thickBot="1" x14ac:dyDescent="0.15">
      <c r="B14" s="276"/>
      <c r="C14" s="353"/>
      <c r="D14" s="263"/>
      <c r="E14" s="264"/>
      <c r="F14" s="265"/>
      <c r="G14" s="277"/>
      <c r="H14" s="264"/>
      <c r="I14" s="264"/>
      <c r="J14" s="265"/>
      <c r="K14" s="277"/>
      <c r="L14" s="263"/>
      <c r="M14" s="264"/>
      <c r="N14" s="265"/>
      <c r="O14" s="277"/>
      <c r="P14" s="263"/>
      <c r="Q14" s="264"/>
      <c r="R14" s="265"/>
      <c r="S14" s="277"/>
      <c r="T14" s="263"/>
      <c r="U14" s="264"/>
      <c r="V14" s="265"/>
      <c r="W14" s="266"/>
      <c r="X14" s="278"/>
      <c r="Y14" s="279"/>
      <c r="Z14" s="279"/>
      <c r="AA14" s="279"/>
      <c r="AB14" s="279"/>
      <c r="AC14" s="279"/>
      <c r="AD14" s="287"/>
      <c r="AE14" s="280"/>
    </row>
    <row r="15" spans="1:38" ht="27.75" customHeight="1" thickBot="1" x14ac:dyDescent="0.15">
      <c r="C15" s="270"/>
      <c r="D15" s="273"/>
      <c r="E15" s="271"/>
      <c r="F15" s="272"/>
      <c r="G15" s="271"/>
      <c r="H15" s="273"/>
      <c r="I15" s="271"/>
      <c r="J15" s="272"/>
      <c r="K15" s="271"/>
      <c r="L15" s="273"/>
      <c r="M15" s="271"/>
      <c r="N15" s="272"/>
      <c r="O15" s="271"/>
      <c r="P15" s="273"/>
      <c r="Q15" s="271"/>
      <c r="R15" s="272"/>
      <c r="S15" s="271"/>
      <c r="T15" s="273"/>
      <c r="U15" s="271"/>
      <c r="V15" s="272"/>
      <c r="W15" s="271"/>
    </row>
    <row r="16" spans="1:38" ht="27.75" customHeight="1" x14ac:dyDescent="0.1">
      <c r="B16" s="227"/>
      <c r="C16" s="228" t="s">
        <v>205</v>
      </c>
      <c r="D16" s="448" t="s">
        <v>50</v>
      </c>
      <c r="E16" s="449"/>
      <c r="F16" s="449"/>
      <c r="G16" s="450"/>
      <c r="H16" s="448" t="s">
        <v>163</v>
      </c>
      <c r="I16" s="449"/>
      <c r="J16" s="449"/>
      <c r="K16" s="450"/>
      <c r="L16" s="448" t="s">
        <v>58</v>
      </c>
      <c r="M16" s="449"/>
      <c r="N16" s="449"/>
      <c r="O16" s="450"/>
      <c r="P16" s="448" t="s">
        <v>57</v>
      </c>
      <c r="Q16" s="449"/>
      <c r="R16" s="449"/>
      <c r="S16" s="450"/>
      <c r="T16" s="451"/>
      <c r="U16" s="452"/>
      <c r="V16" s="452"/>
      <c r="W16" s="453"/>
      <c r="X16" s="229" t="s">
        <v>188</v>
      </c>
      <c r="Y16" s="230" t="s">
        <v>189</v>
      </c>
      <c r="Z16" s="230" t="s">
        <v>190</v>
      </c>
      <c r="AA16" s="230" t="s">
        <v>191</v>
      </c>
      <c r="AB16" s="231" t="s">
        <v>192</v>
      </c>
      <c r="AC16" s="232" t="s">
        <v>193</v>
      </c>
      <c r="AD16" s="284" t="s">
        <v>194</v>
      </c>
      <c r="AE16" s="233" t="s">
        <v>125</v>
      </c>
    </row>
    <row r="17" spans="2:31" ht="27.75" customHeight="1" x14ac:dyDescent="0.1">
      <c r="B17" s="234" t="s">
        <v>26</v>
      </c>
      <c r="C17" s="351" t="s">
        <v>44</v>
      </c>
      <c r="D17" s="235"/>
      <c r="E17" s="236"/>
      <c r="F17" s="237"/>
      <c r="G17" s="238"/>
      <c r="H17" s="239"/>
      <c r="I17" s="239"/>
      <c r="J17" s="240" t="s">
        <v>196</v>
      </c>
      <c r="K17" s="241"/>
      <c r="L17" s="242"/>
      <c r="M17" s="239"/>
      <c r="N17" s="240" t="s">
        <v>196</v>
      </c>
      <c r="O17" s="241"/>
      <c r="P17" s="242"/>
      <c r="Q17" s="239"/>
      <c r="R17" s="240" t="s">
        <v>196</v>
      </c>
      <c r="S17" s="241"/>
      <c r="T17" s="235"/>
      <c r="U17" s="236"/>
      <c r="V17" s="237"/>
      <c r="W17" s="274"/>
      <c r="X17" s="243"/>
      <c r="Y17" s="244"/>
      <c r="Z17" s="244"/>
      <c r="AA17" s="244"/>
      <c r="AB17" s="244"/>
      <c r="AC17" s="244"/>
      <c r="AD17" s="64"/>
      <c r="AE17" s="245"/>
    </row>
    <row r="18" spans="2:31" ht="27.75" customHeight="1" x14ac:dyDescent="0.1">
      <c r="B18" s="246" t="s">
        <v>66</v>
      </c>
      <c r="C18" s="350" t="s">
        <v>41</v>
      </c>
      <c r="D18" s="247"/>
      <c r="E18" s="248"/>
      <c r="F18" s="249" t="s">
        <v>198</v>
      </c>
      <c r="G18" s="250"/>
      <c r="H18" s="251"/>
      <c r="I18" s="251"/>
      <c r="J18" s="252"/>
      <c r="K18" s="253"/>
      <c r="L18" s="247"/>
      <c r="M18" s="248"/>
      <c r="N18" s="249" t="s">
        <v>198</v>
      </c>
      <c r="O18" s="250"/>
      <c r="P18" s="247"/>
      <c r="Q18" s="248"/>
      <c r="R18" s="249" t="s">
        <v>198</v>
      </c>
      <c r="S18" s="250"/>
      <c r="T18" s="257"/>
      <c r="U18" s="251"/>
      <c r="V18" s="252"/>
      <c r="W18" s="275"/>
      <c r="X18" s="254"/>
      <c r="Y18" s="255"/>
      <c r="Z18" s="255"/>
      <c r="AA18" s="255"/>
      <c r="AB18" s="255"/>
      <c r="AC18" s="255"/>
      <c r="AD18" s="285"/>
      <c r="AE18" s="256"/>
    </row>
    <row r="19" spans="2:31" ht="27.75" customHeight="1" x14ac:dyDescent="0.1">
      <c r="B19" s="246" t="s">
        <v>27</v>
      </c>
      <c r="C19" s="350" t="s">
        <v>206</v>
      </c>
      <c r="D19" s="247"/>
      <c r="E19" s="248"/>
      <c r="F19" s="249" t="s">
        <v>198</v>
      </c>
      <c r="G19" s="250"/>
      <c r="H19" s="248"/>
      <c r="I19" s="248"/>
      <c r="J19" s="249" t="s">
        <v>198</v>
      </c>
      <c r="K19" s="250"/>
      <c r="L19" s="257"/>
      <c r="M19" s="251"/>
      <c r="N19" s="252"/>
      <c r="O19" s="253"/>
      <c r="P19" s="247"/>
      <c r="Q19" s="248"/>
      <c r="R19" s="249" t="s">
        <v>198</v>
      </c>
      <c r="S19" s="250"/>
      <c r="T19" s="257"/>
      <c r="U19" s="251"/>
      <c r="V19" s="252"/>
      <c r="W19" s="275"/>
      <c r="X19" s="254"/>
      <c r="Y19" s="255"/>
      <c r="Z19" s="255"/>
      <c r="AA19" s="255"/>
      <c r="AB19" s="255"/>
      <c r="AC19" s="255"/>
      <c r="AD19" s="285"/>
      <c r="AE19" s="256"/>
    </row>
    <row r="20" spans="2:31" ht="27.75" customHeight="1" x14ac:dyDescent="0.1">
      <c r="B20" s="246" t="s">
        <v>67</v>
      </c>
      <c r="C20" s="350" t="s">
        <v>69</v>
      </c>
      <c r="D20" s="247"/>
      <c r="E20" s="248"/>
      <c r="F20" s="249" t="s">
        <v>198</v>
      </c>
      <c r="G20" s="250"/>
      <c r="H20" s="248"/>
      <c r="I20" s="248"/>
      <c r="J20" s="249" t="s">
        <v>198</v>
      </c>
      <c r="K20" s="250"/>
      <c r="L20" s="247"/>
      <c r="M20" s="248"/>
      <c r="N20" s="249" t="s">
        <v>198</v>
      </c>
      <c r="O20" s="250"/>
      <c r="P20" s="257"/>
      <c r="Q20" s="251"/>
      <c r="R20" s="252"/>
      <c r="S20" s="253"/>
      <c r="T20" s="257"/>
      <c r="U20" s="251"/>
      <c r="V20" s="252"/>
      <c r="W20" s="275"/>
      <c r="X20" s="254"/>
      <c r="Y20" s="255"/>
      <c r="Z20" s="255"/>
      <c r="AA20" s="255"/>
      <c r="AB20" s="255"/>
      <c r="AC20" s="255"/>
      <c r="AD20" s="285"/>
      <c r="AE20" s="256"/>
    </row>
    <row r="21" spans="2:31" ht="27.75" customHeight="1" thickBot="1" x14ac:dyDescent="0.15">
      <c r="B21" s="276"/>
      <c r="C21" s="353"/>
      <c r="D21" s="263"/>
      <c r="E21" s="264"/>
      <c r="F21" s="265"/>
      <c r="G21" s="277"/>
      <c r="H21" s="264"/>
      <c r="I21" s="264"/>
      <c r="J21" s="265"/>
      <c r="K21" s="277"/>
      <c r="L21" s="263"/>
      <c r="M21" s="264"/>
      <c r="N21" s="265"/>
      <c r="O21" s="277"/>
      <c r="P21" s="263"/>
      <c r="Q21" s="264"/>
      <c r="R21" s="265"/>
      <c r="S21" s="277"/>
      <c r="T21" s="263"/>
      <c r="U21" s="264"/>
      <c r="V21" s="265"/>
      <c r="W21" s="266"/>
      <c r="X21" s="278"/>
      <c r="Y21" s="279"/>
      <c r="Z21" s="279"/>
      <c r="AA21" s="279"/>
      <c r="AB21" s="279"/>
      <c r="AC21" s="279"/>
      <c r="AD21" s="287"/>
      <c r="AE21" s="280"/>
    </row>
    <row r="22" spans="2:31" ht="27.75" customHeight="1" thickBot="1" x14ac:dyDescent="0.15">
      <c r="C22" s="281"/>
      <c r="D22" s="85"/>
      <c r="E22" s="85"/>
      <c r="F22" s="282"/>
      <c r="G22" s="85"/>
      <c r="H22" s="85"/>
      <c r="I22" s="85"/>
      <c r="J22" s="282"/>
      <c r="K22" s="85"/>
      <c r="L22" s="85"/>
      <c r="M22" s="85"/>
      <c r="N22" s="282"/>
      <c r="O22" s="85"/>
      <c r="P22" s="85"/>
      <c r="Q22" s="85"/>
      <c r="R22" s="282"/>
      <c r="S22" s="85"/>
      <c r="T22" s="85"/>
      <c r="U22" s="85"/>
      <c r="V22" s="282"/>
      <c r="W22" s="283"/>
    </row>
    <row r="23" spans="2:31" ht="27.75" customHeight="1" x14ac:dyDescent="0.1">
      <c r="B23" s="227"/>
      <c r="C23" s="228" t="s">
        <v>207</v>
      </c>
      <c r="D23" s="448" t="s">
        <v>61</v>
      </c>
      <c r="E23" s="449"/>
      <c r="F23" s="449"/>
      <c r="G23" s="450"/>
      <c r="H23" s="448" t="s">
        <v>60</v>
      </c>
      <c r="I23" s="449"/>
      <c r="J23" s="449"/>
      <c r="K23" s="450"/>
      <c r="L23" s="448" t="s">
        <v>52</v>
      </c>
      <c r="M23" s="449"/>
      <c r="N23" s="449"/>
      <c r="O23" s="450"/>
      <c r="P23" s="448" t="s">
        <v>56</v>
      </c>
      <c r="Q23" s="449"/>
      <c r="R23" s="449"/>
      <c r="S23" s="450"/>
      <c r="T23" s="451"/>
      <c r="U23" s="452"/>
      <c r="V23" s="452"/>
      <c r="W23" s="453"/>
      <c r="X23" s="229" t="s">
        <v>188</v>
      </c>
      <c r="Y23" s="230" t="s">
        <v>189</v>
      </c>
      <c r="Z23" s="230" t="s">
        <v>190</v>
      </c>
      <c r="AA23" s="230" t="s">
        <v>191</v>
      </c>
      <c r="AB23" s="231" t="s">
        <v>192</v>
      </c>
      <c r="AC23" s="232" t="s">
        <v>193</v>
      </c>
      <c r="AD23" s="284" t="s">
        <v>194</v>
      </c>
      <c r="AE23" s="233" t="s">
        <v>125</v>
      </c>
    </row>
    <row r="24" spans="2:31" ht="27.75" customHeight="1" x14ac:dyDescent="0.1">
      <c r="B24" s="234" t="s">
        <v>28</v>
      </c>
      <c r="C24" s="351" t="s">
        <v>208</v>
      </c>
      <c r="D24" s="235"/>
      <c r="E24" s="236"/>
      <c r="F24" s="237"/>
      <c r="G24" s="238"/>
      <c r="H24" s="239"/>
      <c r="I24" s="239"/>
      <c r="J24" s="240" t="s">
        <v>196</v>
      </c>
      <c r="K24" s="241"/>
      <c r="L24" s="242"/>
      <c r="M24" s="239"/>
      <c r="N24" s="240" t="s">
        <v>196</v>
      </c>
      <c r="O24" s="241"/>
      <c r="P24" s="242"/>
      <c r="Q24" s="239"/>
      <c r="R24" s="240" t="s">
        <v>196</v>
      </c>
      <c r="S24" s="241"/>
      <c r="T24" s="235"/>
      <c r="U24" s="236"/>
      <c r="V24" s="237"/>
      <c r="W24" s="274"/>
      <c r="X24" s="243"/>
      <c r="Y24" s="244"/>
      <c r="Z24" s="244"/>
      <c r="AA24" s="244"/>
      <c r="AB24" s="244"/>
      <c r="AC24" s="244"/>
      <c r="AD24" s="64"/>
      <c r="AE24" s="245"/>
    </row>
    <row r="25" spans="2:31" ht="27.75" customHeight="1" x14ac:dyDescent="0.1">
      <c r="B25" s="246" t="s">
        <v>121</v>
      </c>
      <c r="C25" s="350" t="s">
        <v>209</v>
      </c>
      <c r="D25" s="247"/>
      <c r="E25" s="248"/>
      <c r="F25" s="249" t="s">
        <v>198</v>
      </c>
      <c r="G25" s="250"/>
      <c r="H25" s="251"/>
      <c r="I25" s="251"/>
      <c r="J25" s="252"/>
      <c r="K25" s="253"/>
      <c r="L25" s="247"/>
      <c r="M25" s="248"/>
      <c r="N25" s="249" t="s">
        <v>198</v>
      </c>
      <c r="O25" s="250"/>
      <c r="P25" s="247"/>
      <c r="Q25" s="248"/>
      <c r="R25" s="249" t="s">
        <v>198</v>
      </c>
      <c r="S25" s="250"/>
      <c r="T25" s="257"/>
      <c r="U25" s="251"/>
      <c r="V25" s="252"/>
      <c r="W25" s="275"/>
      <c r="X25" s="254"/>
      <c r="Y25" s="255"/>
      <c r="Z25" s="255"/>
      <c r="AA25" s="255"/>
      <c r="AB25" s="255"/>
      <c r="AC25" s="255"/>
      <c r="AD25" s="285"/>
      <c r="AE25" s="256"/>
    </row>
    <row r="26" spans="2:31" ht="27.75" customHeight="1" x14ac:dyDescent="0.1">
      <c r="B26" s="246" t="s">
        <v>30</v>
      </c>
      <c r="C26" s="350" t="s">
        <v>202</v>
      </c>
      <c r="D26" s="247"/>
      <c r="E26" s="248"/>
      <c r="F26" s="249" t="s">
        <v>198</v>
      </c>
      <c r="G26" s="250"/>
      <c r="H26" s="248"/>
      <c r="I26" s="248"/>
      <c r="J26" s="249" t="s">
        <v>198</v>
      </c>
      <c r="K26" s="250"/>
      <c r="L26" s="257"/>
      <c r="M26" s="251"/>
      <c r="N26" s="252"/>
      <c r="O26" s="253"/>
      <c r="P26" s="247"/>
      <c r="Q26" s="248"/>
      <c r="R26" s="249" t="s">
        <v>198</v>
      </c>
      <c r="S26" s="250"/>
      <c r="T26" s="257"/>
      <c r="U26" s="251"/>
      <c r="V26" s="252"/>
      <c r="W26" s="275"/>
      <c r="X26" s="254"/>
      <c r="Y26" s="255"/>
      <c r="Z26" s="255"/>
      <c r="AA26" s="255"/>
      <c r="AB26" s="255"/>
      <c r="AC26" s="255"/>
      <c r="AD26" s="285"/>
      <c r="AE26" s="256"/>
    </row>
    <row r="27" spans="2:31" ht="27.75" customHeight="1" x14ac:dyDescent="0.1">
      <c r="B27" s="246" t="s">
        <v>68</v>
      </c>
      <c r="C27" s="350" t="s">
        <v>248</v>
      </c>
      <c r="D27" s="247"/>
      <c r="E27" s="248"/>
      <c r="F27" s="249" t="s">
        <v>198</v>
      </c>
      <c r="G27" s="250"/>
      <c r="H27" s="248"/>
      <c r="I27" s="248"/>
      <c r="J27" s="249" t="s">
        <v>198</v>
      </c>
      <c r="K27" s="250"/>
      <c r="L27" s="247"/>
      <c r="M27" s="248"/>
      <c r="N27" s="249" t="s">
        <v>198</v>
      </c>
      <c r="O27" s="250"/>
      <c r="P27" s="257"/>
      <c r="Q27" s="251"/>
      <c r="R27" s="252"/>
      <c r="S27" s="253"/>
      <c r="T27" s="257"/>
      <c r="U27" s="251"/>
      <c r="V27" s="252"/>
      <c r="W27" s="275"/>
      <c r="X27" s="254"/>
      <c r="Y27" s="255"/>
      <c r="Z27" s="255"/>
      <c r="AA27" s="255"/>
      <c r="AB27" s="255"/>
      <c r="AC27" s="255"/>
      <c r="AD27" s="285"/>
      <c r="AE27" s="256"/>
    </row>
    <row r="28" spans="2:31" ht="27.75" customHeight="1" thickBot="1" x14ac:dyDescent="0.15">
      <c r="B28" s="276"/>
      <c r="C28" s="353"/>
      <c r="D28" s="263"/>
      <c r="E28" s="264"/>
      <c r="F28" s="265"/>
      <c r="G28" s="277"/>
      <c r="H28" s="264"/>
      <c r="I28" s="264"/>
      <c r="J28" s="265"/>
      <c r="K28" s="277"/>
      <c r="L28" s="263"/>
      <c r="M28" s="264"/>
      <c r="N28" s="265"/>
      <c r="O28" s="277"/>
      <c r="P28" s="263"/>
      <c r="Q28" s="264"/>
      <c r="R28" s="265"/>
      <c r="S28" s="277"/>
      <c r="T28" s="263"/>
      <c r="U28" s="264"/>
      <c r="V28" s="265"/>
      <c r="W28" s="266"/>
      <c r="X28" s="278"/>
      <c r="Y28" s="279"/>
      <c r="Z28" s="279"/>
      <c r="AA28" s="279"/>
      <c r="AB28" s="279"/>
      <c r="AC28" s="279"/>
      <c r="AD28" s="287"/>
      <c r="AE28" s="280"/>
    </row>
  </sheetData>
  <mergeCells count="21">
    <mergeCell ref="Z1:AE1"/>
    <mergeCell ref="D2:G2"/>
    <mergeCell ref="H2:K2"/>
    <mergeCell ref="L2:O2"/>
    <mergeCell ref="P2:S2"/>
    <mergeCell ref="T2:W2"/>
    <mergeCell ref="D16:G16"/>
    <mergeCell ref="H16:K16"/>
    <mergeCell ref="L16:O16"/>
    <mergeCell ref="P16:S16"/>
    <mergeCell ref="T16:W16"/>
    <mergeCell ref="D9:G9"/>
    <mergeCell ref="H9:K9"/>
    <mergeCell ref="L9:O9"/>
    <mergeCell ref="P9:S9"/>
    <mergeCell ref="T9:W9"/>
    <mergeCell ref="D23:G23"/>
    <mergeCell ref="H23:K23"/>
    <mergeCell ref="L23:O23"/>
    <mergeCell ref="P23:S23"/>
    <mergeCell ref="T23:W23"/>
  </mergeCells>
  <phoneticPr fontId="1"/>
  <pageMargins left="0.7" right="0.7" top="0.75" bottom="0.75" header="0.3" footer="0.3"/>
  <pageSetup paperSize="9" scale="82" orientation="portrait" horizontalDpi="4294967293" verticalDpi="0" r:id="rId1"/>
  <ignoredErrors>
    <ignoredError sqref="W5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0EBDC1-6E99-40EE-A0AC-BF3B58671FD5}">
  <sheetPr>
    <pageSetUpPr fitToPage="1"/>
  </sheetPr>
  <dimension ref="A1:AQ19"/>
  <sheetViews>
    <sheetView zoomScale="85" zoomScaleNormal="85" workbookViewId="0">
      <pane xSplit="3" ySplit="2" topLeftCell="W9" activePane="bottomRight" state="frozen"/>
      <selection pane="bottomLeft" activeCell="A3" sqref="A3"/>
      <selection pane="topRight" activeCell="D1" sqref="D1"/>
      <selection pane="bottomRight" activeCell="AO13" sqref="AO13"/>
    </sheetView>
  </sheetViews>
  <sheetFormatPr defaultRowHeight="13.5" x14ac:dyDescent="0.1"/>
  <cols>
    <col min="1" max="1" width="3.54296875" bestFit="1" customWidth="1"/>
    <col min="2" max="2" width="5.04296875" customWidth="1"/>
    <col min="3" max="3" width="23.99609375" customWidth="1"/>
    <col min="4" max="4" width="5.99609375" bestFit="1" customWidth="1"/>
    <col min="5" max="5" width="4.6328125" bestFit="1" customWidth="1"/>
    <col min="6" max="6" width="13.76953125" bestFit="1" customWidth="1"/>
    <col min="7" max="9" width="3.40625" style="349" customWidth="1"/>
    <col min="10" max="10" width="3.40625" hidden="1" customWidth="1"/>
    <col min="11" max="11" width="2.1796875" hidden="1" customWidth="1"/>
    <col min="12" max="12" width="5.58984375" style="122" customWidth="1"/>
    <col min="13" max="13" width="4.08984375" style="122" customWidth="1"/>
    <col min="14" max="15" width="8.58984375" style="121" customWidth="1"/>
    <col min="16" max="16" width="5.58984375" customWidth="1"/>
    <col min="17" max="17" width="4.08984375" style="122" customWidth="1"/>
    <col min="18" max="19" width="8.58984375" customWidth="1"/>
    <col min="20" max="20" width="5.58984375" customWidth="1"/>
    <col min="21" max="21" width="4.08984375" customWidth="1"/>
    <col min="22" max="23" width="8.58984375" customWidth="1"/>
    <col min="24" max="24" width="5.58984375" customWidth="1"/>
    <col min="25" max="25" width="4.08984375" customWidth="1"/>
    <col min="26" max="27" width="8.58984375" customWidth="1"/>
    <col min="28" max="28" width="5.04296875" customWidth="1"/>
    <col min="29" max="29" width="4.08984375" customWidth="1"/>
    <col min="30" max="30" width="9.1328125" customWidth="1"/>
    <col min="31" max="31" width="5.04296875" customWidth="1"/>
    <col min="32" max="32" width="4.08984375" customWidth="1"/>
    <col min="33" max="33" width="9.1328125" customWidth="1"/>
    <col min="34" max="34" width="5.04296875" customWidth="1"/>
    <col min="35" max="35" width="4.08984375" customWidth="1"/>
    <col min="36" max="36" width="9.1328125" customWidth="1"/>
    <col min="37" max="37" width="14.31640625" customWidth="1"/>
    <col min="38" max="38" width="5.7265625" customWidth="1"/>
    <col min="39" max="39" width="13.36328125" customWidth="1"/>
    <col min="40" max="40" width="7.08984375" customWidth="1"/>
    <col min="41" max="42" width="8.86328125" customWidth="1"/>
    <col min="43" max="43" width="11.1796875" customWidth="1"/>
  </cols>
  <sheetData>
    <row r="1" spans="1:43" ht="41.25" customHeight="1" x14ac:dyDescent="0.1">
      <c r="A1" s="464" t="s">
        <v>170</v>
      </c>
      <c r="B1" s="465"/>
      <c r="C1" s="465"/>
      <c r="D1" s="449" t="s">
        <v>247</v>
      </c>
      <c r="E1" s="465"/>
      <c r="F1" s="466"/>
      <c r="G1" s="337"/>
      <c r="H1" s="338"/>
      <c r="I1" s="338"/>
      <c r="L1" s="467" t="s">
        <v>154</v>
      </c>
      <c r="M1" s="468"/>
      <c r="N1" s="468"/>
      <c r="O1" s="468"/>
      <c r="P1" s="469" t="s">
        <v>171</v>
      </c>
      <c r="Q1" s="468"/>
      <c r="R1" s="468"/>
      <c r="S1" s="470"/>
      <c r="T1" s="467" t="s">
        <v>155</v>
      </c>
      <c r="U1" s="468"/>
      <c r="V1" s="468"/>
      <c r="W1" s="468"/>
      <c r="X1" s="468" t="s">
        <v>156</v>
      </c>
      <c r="Y1" s="468"/>
      <c r="Z1" s="468"/>
      <c r="AA1" s="468"/>
      <c r="AB1" s="461" t="s">
        <v>165</v>
      </c>
      <c r="AC1" s="461"/>
      <c r="AD1" s="462"/>
      <c r="AE1" s="461" t="s">
        <v>165</v>
      </c>
      <c r="AF1" s="461"/>
      <c r="AG1" s="462"/>
      <c r="AH1" s="461" t="s">
        <v>165</v>
      </c>
      <c r="AI1" s="461"/>
      <c r="AJ1" s="462"/>
      <c r="AK1" s="471" t="s">
        <v>267</v>
      </c>
      <c r="AL1" s="472"/>
      <c r="AN1" s="463" t="s">
        <v>286</v>
      </c>
      <c r="AO1" s="463"/>
      <c r="AP1" s="463"/>
    </row>
    <row r="2" spans="1:43" ht="28.5" thickBot="1" x14ac:dyDescent="0.15">
      <c r="A2" s="184"/>
      <c r="B2" s="185"/>
      <c r="C2" s="187" t="s">
        <v>169</v>
      </c>
      <c r="D2" s="185" t="s">
        <v>166</v>
      </c>
      <c r="E2" s="185"/>
      <c r="F2" s="186" t="s">
        <v>168</v>
      </c>
      <c r="G2" s="86" t="s">
        <v>149</v>
      </c>
      <c r="H2" s="86" t="s">
        <v>150</v>
      </c>
      <c r="I2" s="86" t="s">
        <v>151</v>
      </c>
      <c r="J2" s="86" t="s">
        <v>152</v>
      </c>
      <c r="K2" s="86"/>
      <c r="L2" s="169" t="s">
        <v>0</v>
      </c>
      <c r="M2" s="170" t="s">
        <v>157</v>
      </c>
      <c r="N2" s="457" t="s">
        <v>158</v>
      </c>
      <c r="O2" s="458"/>
      <c r="P2" s="171" t="s">
        <v>0</v>
      </c>
      <c r="Q2" s="170" t="s">
        <v>157</v>
      </c>
      <c r="R2" s="457" t="s">
        <v>158</v>
      </c>
      <c r="S2" s="459"/>
      <c r="T2" s="169" t="s">
        <v>0</v>
      </c>
      <c r="U2" s="170" t="s">
        <v>157</v>
      </c>
      <c r="V2" s="460" t="s">
        <v>158</v>
      </c>
      <c r="W2" s="460"/>
      <c r="X2" s="171" t="s">
        <v>0</v>
      </c>
      <c r="Y2" s="170" t="s">
        <v>157</v>
      </c>
      <c r="Z2" s="460" t="s">
        <v>158</v>
      </c>
      <c r="AA2" s="460"/>
      <c r="AB2" s="369" t="s">
        <v>0</v>
      </c>
      <c r="AC2" s="370" t="s">
        <v>157</v>
      </c>
      <c r="AD2" s="371" t="s">
        <v>231</v>
      </c>
      <c r="AE2" s="369" t="s">
        <v>0</v>
      </c>
      <c r="AF2" s="370" t="s">
        <v>157</v>
      </c>
      <c r="AG2" s="371" t="s">
        <v>231</v>
      </c>
      <c r="AH2" s="369" t="s">
        <v>0</v>
      </c>
      <c r="AI2" s="370" t="s">
        <v>157</v>
      </c>
      <c r="AJ2" s="371" t="s">
        <v>231</v>
      </c>
      <c r="AN2" s="388" t="s">
        <v>281</v>
      </c>
      <c r="AO2" s="85" t="s">
        <v>0</v>
      </c>
      <c r="AP2" s="85"/>
      <c r="AQ2" s="393" t="s">
        <v>287</v>
      </c>
    </row>
    <row r="3" spans="1:43" ht="30" customHeight="1" x14ac:dyDescent="0.1">
      <c r="A3" s="172">
        <v>1</v>
      </c>
      <c r="B3" s="173" t="s">
        <v>20</v>
      </c>
      <c r="C3" s="174" t="s">
        <v>45</v>
      </c>
      <c r="D3" s="173" t="s">
        <v>167</v>
      </c>
      <c r="E3" s="173" t="s">
        <v>70</v>
      </c>
      <c r="F3" s="175" t="s">
        <v>122</v>
      </c>
      <c r="G3" s="325">
        <v>44</v>
      </c>
      <c r="H3" s="176">
        <v>44</v>
      </c>
      <c r="I3" s="176">
        <v>44</v>
      </c>
      <c r="J3" s="177">
        <v>44</v>
      </c>
      <c r="K3" s="176"/>
      <c r="L3" s="178">
        <f>'1日目'!$B$5</f>
        <v>0.54166666666666663</v>
      </c>
      <c r="M3" s="179" t="str">
        <f>'1日目'!$A$4</f>
        <v>A</v>
      </c>
      <c r="N3" s="195" t="str">
        <f>'1日目'!$E$5</f>
        <v>CRAVOFC
セレソン</v>
      </c>
      <c r="O3" s="181" t="str">
        <f>'1日目'!$J$5</f>
        <v>京都精華中</v>
      </c>
      <c r="P3" s="182">
        <f>'1日目'!$B$8</f>
        <v>0.66666666666666696</v>
      </c>
      <c r="Q3" s="179" t="str">
        <f>'1日目'!$A$4</f>
        <v>A</v>
      </c>
      <c r="R3" s="180" t="str">
        <f>'1日目'!$E$8</f>
        <v>白岡SCL</v>
      </c>
      <c r="S3" s="196" t="str">
        <f>'1日目'!$J$8</f>
        <v>CRAVOFC
セレソン</v>
      </c>
      <c r="T3" s="178">
        <f>'2日目'!$B$12</f>
        <v>0.5</v>
      </c>
      <c r="U3" s="179" t="str">
        <f>'2日目'!$A$7</f>
        <v>A</v>
      </c>
      <c r="V3" s="188" t="str">
        <f>'2日目'!$E$12</f>
        <v>RESC U-14</v>
      </c>
      <c r="W3" s="197" t="str">
        <f>'2日目'!$J$12</f>
        <v>CRAVOFC
セレソン</v>
      </c>
      <c r="X3" s="182">
        <f>'2日目'!$B$15</f>
        <v>0.60416666666666663</v>
      </c>
      <c r="Y3" s="179" t="str">
        <f>'2日目'!$A$7</f>
        <v>A</v>
      </c>
      <c r="Z3" s="197" t="str">
        <f>'2日目'!$E$15</f>
        <v>CRAVOFC
セレソン</v>
      </c>
      <c r="AA3" s="188" t="str">
        <f>'2日目'!$J$15</f>
        <v>尾張FC</v>
      </c>
      <c r="AB3" s="372">
        <v>0.375</v>
      </c>
      <c r="AC3" s="373" t="s">
        <v>159</v>
      </c>
      <c r="AD3" s="374" t="s">
        <v>175</v>
      </c>
      <c r="AE3" s="372">
        <v>0.64583333333333337</v>
      </c>
      <c r="AF3" s="373" t="s">
        <v>160</v>
      </c>
      <c r="AG3" s="374" t="s">
        <v>232</v>
      </c>
      <c r="AH3" s="372">
        <v>0.54166666666666663</v>
      </c>
      <c r="AI3" s="373" t="s">
        <v>159</v>
      </c>
      <c r="AJ3" s="374" t="s">
        <v>257</v>
      </c>
      <c r="AK3" s="398" t="s">
        <v>284</v>
      </c>
      <c r="AM3" s="270" t="s">
        <v>283</v>
      </c>
      <c r="AN3" t="s">
        <v>291</v>
      </c>
      <c r="AO3" t="s">
        <v>292</v>
      </c>
      <c r="AQ3" s="289">
        <v>0.61111111111111105</v>
      </c>
    </row>
    <row r="4" spans="1:43" ht="30" customHeight="1" x14ac:dyDescent="0.1">
      <c r="A4" s="126">
        <v>2</v>
      </c>
      <c r="B4" s="41" t="s">
        <v>62</v>
      </c>
      <c r="C4" s="166" t="s">
        <v>33</v>
      </c>
      <c r="D4" s="41"/>
      <c r="E4" s="41" t="s">
        <v>70</v>
      </c>
      <c r="F4" s="127" t="s">
        <v>49</v>
      </c>
      <c r="G4" s="339"/>
      <c r="H4" s="340">
        <v>19</v>
      </c>
      <c r="I4" s="340">
        <v>19</v>
      </c>
      <c r="J4" s="42"/>
      <c r="K4" s="41"/>
      <c r="L4" s="140">
        <f>'1日目'!$B$5</f>
        <v>0.54166666666666663</v>
      </c>
      <c r="M4" s="141" t="str">
        <f>'1日目'!$A$4</f>
        <v>A</v>
      </c>
      <c r="N4" s="142" t="str">
        <f>'1日目'!$E$5</f>
        <v>CRAVOFC
セレソン</v>
      </c>
      <c r="O4" s="198" t="str">
        <f>'1日目'!$J$5</f>
        <v>京都精華中</v>
      </c>
      <c r="P4" s="326">
        <f>'1日目'!$M$15</f>
        <v>0.66666666666666663</v>
      </c>
      <c r="Q4" s="327" t="str">
        <f>'1日目'!$L$14</f>
        <v>D</v>
      </c>
      <c r="R4" s="328" t="str">
        <f>'1日目'!$P$15</f>
        <v>京都精華中</v>
      </c>
      <c r="S4" s="329" t="str">
        <f>'1日目'!$U$15</f>
        <v>尾張FC</v>
      </c>
      <c r="T4" s="140">
        <f>'2日目'!$M$9</f>
        <v>0.39583333333333331</v>
      </c>
      <c r="U4" s="141" t="str">
        <f>'2日目'!$L$7</f>
        <v>B</v>
      </c>
      <c r="V4" s="200" t="str">
        <f>'2日目'!$P$9</f>
        <v>京都精華中</v>
      </c>
      <c r="W4" s="189" t="str">
        <f>'2日目'!$U$9</f>
        <v>RESC U-14</v>
      </c>
      <c r="X4" s="144">
        <f>'2日目'!$B$28</f>
        <v>0.5625</v>
      </c>
      <c r="Y4" s="141" t="str">
        <f>'2日目'!$A$22</f>
        <v>C</v>
      </c>
      <c r="Z4" s="189" t="str">
        <f>'2日目'!$E$28</f>
        <v>白岡SCL</v>
      </c>
      <c r="AA4" s="200" t="str">
        <f>'2日目'!$J$28</f>
        <v>京都精華中</v>
      </c>
      <c r="AB4" s="156">
        <v>0.625</v>
      </c>
      <c r="AC4" s="157" t="s">
        <v>160</v>
      </c>
      <c r="AD4" s="193" t="s">
        <v>233</v>
      </c>
      <c r="AE4" s="156">
        <v>0.64583333333333337</v>
      </c>
      <c r="AF4" s="157" t="s">
        <v>160</v>
      </c>
      <c r="AG4" s="193" t="s">
        <v>234</v>
      </c>
      <c r="AH4" s="156">
        <v>0.66666666666666663</v>
      </c>
      <c r="AI4" s="157" t="s">
        <v>160</v>
      </c>
      <c r="AJ4" s="193" t="s">
        <v>264</v>
      </c>
      <c r="AK4" s="4" t="s">
        <v>269</v>
      </c>
      <c r="AM4" s="270" t="str">
        <f t="shared" ref="AM4:AM19" si="0">C4&amp;"　チーム関係者様"</f>
        <v>京都精華学園中学校(京都府)　チーム関係者様</v>
      </c>
      <c r="AQ4" s="392">
        <v>0.50555555555555554</v>
      </c>
    </row>
    <row r="5" spans="1:43" ht="30" customHeight="1" x14ac:dyDescent="0.1">
      <c r="A5" s="126">
        <v>3</v>
      </c>
      <c r="B5" s="41" t="s">
        <v>21</v>
      </c>
      <c r="C5" s="166" t="s">
        <v>31</v>
      </c>
      <c r="D5" s="41"/>
      <c r="E5" s="41" t="s">
        <v>70</v>
      </c>
      <c r="F5" s="127" t="s">
        <v>47</v>
      </c>
      <c r="G5" s="339"/>
      <c r="H5" s="340">
        <v>16</v>
      </c>
      <c r="I5" s="340">
        <v>16</v>
      </c>
      <c r="J5" s="42"/>
      <c r="K5" s="41"/>
      <c r="L5" s="140">
        <f>'1日目'!$M$6</f>
        <v>0.58333333333333304</v>
      </c>
      <c r="M5" s="141" t="str">
        <f>'1日目'!$L$4</f>
        <v>B</v>
      </c>
      <c r="N5" s="323" t="str">
        <f>'1日目'!$P$6</f>
        <v>尾張FC</v>
      </c>
      <c r="O5" s="143" t="str">
        <f>'1日目'!$U$6</f>
        <v>RESC U-14</v>
      </c>
      <c r="P5" s="326">
        <f>'1日目'!$M$15</f>
        <v>0.66666666666666663</v>
      </c>
      <c r="Q5" s="327" t="str">
        <f>'1日目'!$L$14</f>
        <v>D</v>
      </c>
      <c r="R5" s="330" t="str">
        <f>'1日目'!$P$15</f>
        <v>京都精華中</v>
      </c>
      <c r="S5" s="331" t="str">
        <f>'1日目'!$U$15</f>
        <v>尾張FC</v>
      </c>
      <c r="T5" s="140">
        <f>'2日目'!$B$25</f>
        <v>0.4375</v>
      </c>
      <c r="U5" s="141" t="str">
        <f>'2日目'!$A$22</f>
        <v>C</v>
      </c>
      <c r="V5" s="200" t="str">
        <f>'2日目'!$E$25</f>
        <v>尾張FC</v>
      </c>
      <c r="W5" s="189" t="str">
        <f>'2日目'!$J$25</f>
        <v>白岡SCL</v>
      </c>
      <c r="X5" s="144">
        <f>'2日目'!$B$15</f>
        <v>0.60416666666666663</v>
      </c>
      <c r="Y5" s="141" t="str">
        <f>'2日目'!$A$7</f>
        <v>A</v>
      </c>
      <c r="Z5" s="189" t="str">
        <f>'2日目'!$E$15</f>
        <v>CRAVOFC
セレソン</v>
      </c>
      <c r="AA5" s="200" t="str">
        <f>'2日目'!$J$15</f>
        <v>尾張FC</v>
      </c>
      <c r="AB5" s="156">
        <v>0.375</v>
      </c>
      <c r="AC5" s="157" t="s">
        <v>161</v>
      </c>
      <c r="AD5" s="375" t="s">
        <v>236</v>
      </c>
      <c r="AE5" s="156">
        <v>0.625</v>
      </c>
      <c r="AF5" s="157" t="s">
        <v>160</v>
      </c>
      <c r="AG5" s="375" t="s">
        <v>235</v>
      </c>
      <c r="AH5" s="156"/>
      <c r="AI5" s="157"/>
      <c r="AJ5" s="375"/>
      <c r="AK5" t="s">
        <v>270</v>
      </c>
      <c r="AM5" s="270" t="str">
        <f t="shared" si="0"/>
        <v>尾張フットボールクラブレディース(愛知県)　チーム関係者様</v>
      </c>
      <c r="AN5" s="391" t="s">
        <v>268</v>
      </c>
      <c r="AO5" s="397" t="s">
        <v>293</v>
      </c>
      <c r="AP5" s="394" t="s">
        <v>294</v>
      </c>
      <c r="AQ5" s="289">
        <v>0.50902777777777775</v>
      </c>
    </row>
    <row r="6" spans="1:43" ht="30" customHeight="1" x14ac:dyDescent="0.1">
      <c r="A6" s="126">
        <v>4</v>
      </c>
      <c r="B6" s="41" t="s">
        <v>22</v>
      </c>
      <c r="C6" s="166" t="s">
        <v>32</v>
      </c>
      <c r="D6" s="41"/>
      <c r="E6" s="41" t="s">
        <v>70</v>
      </c>
      <c r="F6" s="127" t="s">
        <v>300</v>
      </c>
      <c r="G6" s="339"/>
      <c r="H6" s="341">
        <v>30</v>
      </c>
      <c r="I6" s="341">
        <v>30</v>
      </c>
      <c r="J6" s="42"/>
      <c r="K6" s="41"/>
      <c r="L6" s="140">
        <f>'1日目'!$M$6</f>
        <v>0.58333333333333304</v>
      </c>
      <c r="M6" s="141" t="str">
        <f>'1日目'!$L$4</f>
        <v>B</v>
      </c>
      <c r="N6" s="142" t="str">
        <f>'1日目'!$P$6</f>
        <v>尾張FC</v>
      </c>
      <c r="O6" s="198" t="str">
        <f>'1日目'!$U$6</f>
        <v>RESC U-14</v>
      </c>
      <c r="P6" s="144">
        <f>'1日目'!$B$10</f>
        <v>0.75</v>
      </c>
      <c r="Q6" s="141" t="str">
        <f>'1日目'!$A$4</f>
        <v>A</v>
      </c>
      <c r="R6" s="199" t="str">
        <f>'1日目'!$E$10</f>
        <v>RESC U-14</v>
      </c>
      <c r="S6" s="145" t="str">
        <f>'1日目'!$J$10</f>
        <v>白岡SCL</v>
      </c>
      <c r="T6" s="140">
        <f>'2日目'!$M$9</f>
        <v>0.39583333333333331</v>
      </c>
      <c r="U6" s="141" t="str">
        <f>'2日目'!$L$7</f>
        <v>B</v>
      </c>
      <c r="V6" s="189" t="str">
        <f>'2日目'!$P$9</f>
        <v>京都精華中</v>
      </c>
      <c r="W6" s="200" t="str">
        <f>'2日目'!$U$9</f>
        <v>RESC U-14</v>
      </c>
      <c r="X6" s="144">
        <f>'2日目'!$B$12</f>
        <v>0.5</v>
      </c>
      <c r="Y6" s="141" t="str">
        <f>'2日目'!$A$7</f>
        <v>A</v>
      </c>
      <c r="Z6" s="200" t="str">
        <f>'2日目'!$E$12</f>
        <v>RESC U-14</v>
      </c>
      <c r="AA6" s="189" t="str">
        <f>'2日目'!$J$12</f>
        <v>CRAVOFC
セレソン</v>
      </c>
      <c r="AB6" s="157"/>
      <c r="AC6" s="157"/>
      <c r="AD6" s="193"/>
      <c r="AE6" s="157"/>
      <c r="AF6" s="157"/>
      <c r="AG6" s="193"/>
      <c r="AH6" s="157"/>
      <c r="AI6" s="157"/>
      <c r="AJ6" s="193"/>
      <c r="AK6" s="395" t="s">
        <v>278</v>
      </c>
      <c r="AM6" s="270" t="s">
        <v>277</v>
      </c>
      <c r="AN6" s="290"/>
      <c r="AO6" s="290"/>
      <c r="AP6" s="290"/>
      <c r="AQ6" s="289">
        <v>0.53402777777777777</v>
      </c>
    </row>
    <row r="7" spans="1:43" ht="30" customHeight="1" x14ac:dyDescent="0.1">
      <c r="A7" s="128">
        <v>5</v>
      </c>
      <c r="B7" s="43" t="s">
        <v>63</v>
      </c>
      <c r="C7" s="167" t="s">
        <v>36</v>
      </c>
      <c r="D7" s="43"/>
      <c r="E7" s="43" t="s">
        <v>70</v>
      </c>
      <c r="F7" s="129" t="s">
        <v>51</v>
      </c>
      <c r="G7" s="342"/>
      <c r="H7" s="343">
        <v>18</v>
      </c>
      <c r="I7" s="343">
        <v>18</v>
      </c>
      <c r="J7" s="44"/>
      <c r="K7" s="146"/>
      <c r="L7" s="147">
        <f>'1日目'!$B$8</f>
        <v>0.66666666666666696</v>
      </c>
      <c r="M7" s="148" t="str">
        <f>'1日目'!$A$4</f>
        <v>A</v>
      </c>
      <c r="N7" s="201" t="str">
        <f>'1日目'!$E$8</f>
        <v>白岡SCL</v>
      </c>
      <c r="O7" s="150" t="str">
        <f>'1日目'!$J$8</f>
        <v>CRAVOFC
セレソン</v>
      </c>
      <c r="P7" s="151">
        <f>'1日目'!$B$10</f>
        <v>0.75</v>
      </c>
      <c r="Q7" s="148" t="str">
        <f>'1日目'!$A$4</f>
        <v>A</v>
      </c>
      <c r="R7" s="149" t="str">
        <f>'1日目'!$E$10</f>
        <v>RESC U-14</v>
      </c>
      <c r="S7" s="202" t="str">
        <f>'1日目'!$J$10</f>
        <v>白岡SCL</v>
      </c>
      <c r="T7" s="147">
        <f>'2日目'!$B$25</f>
        <v>0.4375</v>
      </c>
      <c r="U7" s="148" t="str">
        <f>'2日目'!$A$22</f>
        <v>C</v>
      </c>
      <c r="V7" s="190" t="str">
        <f>'2日目'!$E$25</f>
        <v>尾張FC</v>
      </c>
      <c r="W7" s="203" t="str">
        <f>'2日目'!$J$25</f>
        <v>白岡SCL</v>
      </c>
      <c r="X7" s="151">
        <f>'2日目'!$B$28</f>
        <v>0.5625</v>
      </c>
      <c r="Y7" s="148" t="str">
        <f>'2日目'!$A$22</f>
        <v>C</v>
      </c>
      <c r="Z7" s="203" t="str">
        <f>'2日目'!$E$28</f>
        <v>白岡SCL</v>
      </c>
      <c r="AA7" s="190" t="str">
        <f>'2日目'!$J$28</f>
        <v>京都精華中</v>
      </c>
      <c r="AB7" s="158">
        <v>0.375</v>
      </c>
      <c r="AC7" s="159" t="s">
        <v>162</v>
      </c>
      <c r="AD7" s="376" t="s">
        <v>237</v>
      </c>
      <c r="AE7" s="158">
        <v>0.64583333333333337</v>
      </c>
      <c r="AF7" s="159" t="s">
        <v>162</v>
      </c>
      <c r="AG7" s="376" t="s">
        <v>238</v>
      </c>
      <c r="AH7" s="158">
        <v>0.66666666666666663</v>
      </c>
      <c r="AI7" s="159" t="s">
        <v>162</v>
      </c>
      <c r="AJ7" s="376" t="s">
        <v>256</v>
      </c>
      <c r="AK7" s="395" t="s">
        <v>278</v>
      </c>
      <c r="AM7" s="270" t="str">
        <f t="shared" si="0"/>
        <v>白岡SCL(埼玉県)　チーム関係者様</v>
      </c>
      <c r="AN7" s="391" t="s">
        <v>268</v>
      </c>
      <c r="AO7" s="394" t="s">
        <v>298</v>
      </c>
      <c r="AP7" s="394"/>
      <c r="AQ7" s="289">
        <v>0.53680555555555554</v>
      </c>
    </row>
    <row r="8" spans="1:43" ht="30" customHeight="1" x14ac:dyDescent="0.1">
      <c r="A8" s="124">
        <v>6</v>
      </c>
      <c r="B8" s="39" t="s">
        <v>23</v>
      </c>
      <c r="C8" s="165" t="s">
        <v>35</v>
      </c>
      <c r="D8" s="39" t="s">
        <v>167</v>
      </c>
      <c r="E8" s="39" t="s">
        <v>71</v>
      </c>
      <c r="F8" s="125" t="s">
        <v>123</v>
      </c>
      <c r="G8" s="344">
        <v>44</v>
      </c>
      <c r="H8" s="344">
        <v>44</v>
      </c>
      <c r="I8" s="344">
        <v>44</v>
      </c>
      <c r="J8" s="87">
        <v>44</v>
      </c>
      <c r="K8" s="152"/>
      <c r="L8" s="135">
        <f>'1日目'!$B$7</f>
        <v>0.625</v>
      </c>
      <c r="M8" s="136" t="str">
        <f>'1日目'!$A$4</f>
        <v>A</v>
      </c>
      <c r="N8" s="137" t="str">
        <f>'1日目'!$E$7</f>
        <v>１FC川越</v>
      </c>
      <c r="O8" s="204" t="str">
        <f>'1日目'!$J$7</f>
        <v>CRAVOFC
アズーリ</v>
      </c>
      <c r="P8" s="154">
        <f>'1日目'!$B$9</f>
        <v>0.70833333333333304</v>
      </c>
      <c r="Q8" s="155" t="str">
        <f>'1日目'!$A$4</f>
        <v>A</v>
      </c>
      <c r="R8" s="354" t="str">
        <f>'1日目'!$E$9</f>
        <v>CRAVOFC
アズーリ</v>
      </c>
      <c r="S8" s="355" t="str">
        <f>'1日目'!$J$9</f>
        <v>バニーズ
京都</v>
      </c>
      <c r="T8" s="135">
        <f>'2日目'!$B$10</f>
        <v>0.4375</v>
      </c>
      <c r="U8" s="136" t="str">
        <f>'2日目'!$A$7</f>
        <v>A</v>
      </c>
      <c r="V8" s="206" t="str">
        <f>'2日目'!$E$10</f>
        <v>CRAVOFC
アズーリ</v>
      </c>
      <c r="W8" s="191" t="str">
        <f>'2日目'!$J$10</f>
        <v>おおつ</v>
      </c>
      <c r="X8" s="139">
        <f>'2日目'!$B$14</f>
        <v>0.5625</v>
      </c>
      <c r="Y8" s="136" t="str">
        <f>'2日目'!$A$7</f>
        <v>A</v>
      </c>
      <c r="Z8" s="206" t="str">
        <f>'2日目'!$E$14</f>
        <v>CRAVOFC
アズーリ</v>
      </c>
      <c r="AA8" s="191" t="str">
        <f>'2日目'!$J$14</f>
        <v>RESC　U-15</v>
      </c>
      <c r="AB8" s="154">
        <v>0.47916666666666669</v>
      </c>
      <c r="AC8" s="155" t="s">
        <v>159</v>
      </c>
      <c r="AD8" s="192" t="s">
        <v>237</v>
      </c>
      <c r="AE8" s="154">
        <v>0.64583333333333337</v>
      </c>
      <c r="AF8" s="155" t="s">
        <v>162</v>
      </c>
      <c r="AG8" s="192" t="s">
        <v>239</v>
      </c>
      <c r="AH8" s="154">
        <v>0.54166666666666663</v>
      </c>
      <c r="AI8" s="155" t="s">
        <v>255</v>
      </c>
      <c r="AJ8" s="192" t="s">
        <v>258</v>
      </c>
      <c r="AK8" s="398" t="s">
        <v>285</v>
      </c>
      <c r="AM8" s="270" t="str">
        <f t="shared" si="0"/>
        <v>CANACRAVOFCアズーリ(千葉県)　チーム関係者様</v>
      </c>
      <c r="AN8" s="290"/>
      <c r="AO8" s="290"/>
      <c r="AP8" s="290"/>
      <c r="AQ8" t="s">
        <v>288</v>
      </c>
    </row>
    <row r="9" spans="1:43" ht="30" customHeight="1" x14ac:dyDescent="0.1">
      <c r="A9" s="126">
        <v>7</v>
      </c>
      <c r="B9" s="41" t="s">
        <v>65</v>
      </c>
      <c r="C9" s="166" t="s">
        <v>38</v>
      </c>
      <c r="D9" s="41"/>
      <c r="E9" s="41" t="s">
        <v>71</v>
      </c>
      <c r="F9" s="127" t="s">
        <v>55</v>
      </c>
      <c r="G9" s="340"/>
      <c r="H9" s="386">
        <v>22</v>
      </c>
      <c r="I9" s="386">
        <v>22</v>
      </c>
      <c r="J9" s="42"/>
      <c r="K9" s="41"/>
      <c r="L9" s="140">
        <f>'1日目'!$M$5</f>
        <v>0.54166666666666663</v>
      </c>
      <c r="M9" s="141" t="str">
        <f>'1日目'!$L$4</f>
        <v>B</v>
      </c>
      <c r="N9" s="199" t="str">
        <f>'1日目'!$P$5</f>
        <v>おおつ</v>
      </c>
      <c r="O9" s="143" t="str">
        <f>'1日目'!$U$5</f>
        <v>RESC　U-15</v>
      </c>
      <c r="P9" s="156">
        <f>'1日目'!$B$16</f>
        <v>0.70833333333333304</v>
      </c>
      <c r="Q9" s="157" t="str">
        <f>'1日目'!$A$14</f>
        <v>C</v>
      </c>
      <c r="R9" s="356" t="str">
        <f>'1日目'!$E$16</f>
        <v>おおつ</v>
      </c>
      <c r="S9" s="357" t="str">
        <f>'1日目'!$J$16</f>
        <v>TOKINAN</v>
      </c>
      <c r="T9" s="140">
        <f>'2日目'!$B$10</f>
        <v>0.4375</v>
      </c>
      <c r="U9" s="141" t="str">
        <f>'2日目'!$A$7</f>
        <v>A</v>
      </c>
      <c r="V9" s="189" t="str">
        <f>'2日目'!$E$10</f>
        <v>CRAVOFC
アズーリ</v>
      </c>
      <c r="W9" s="200" t="str">
        <f>'2日目'!$J$10</f>
        <v>おおつ</v>
      </c>
      <c r="X9" s="144">
        <f>'2日目'!$M$13</f>
        <v>0.52083333333333337</v>
      </c>
      <c r="Y9" s="141" t="str">
        <f>'2日目'!$L$7</f>
        <v>B</v>
      </c>
      <c r="Z9" s="200" t="str">
        <f>'2日目'!$P$13</f>
        <v>おおつ</v>
      </c>
      <c r="AA9" s="189" t="str">
        <f>'2日目'!$U$13</f>
        <v>１FC川越</v>
      </c>
      <c r="AB9" s="157"/>
      <c r="AC9" s="157"/>
      <c r="AD9" s="193"/>
      <c r="AE9" s="157"/>
      <c r="AF9" s="157"/>
      <c r="AG9" s="193"/>
      <c r="AH9" s="157"/>
      <c r="AI9" s="157"/>
      <c r="AJ9" s="193"/>
      <c r="AK9" t="s">
        <v>271</v>
      </c>
      <c r="AM9" s="270" t="str">
        <f t="shared" si="0"/>
        <v>おおつヴィクトリーズSC(滋賀県)　チーム関係者様</v>
      </c>
      <c r="AQ9" s="289">
        <v>0.54027777777777775</v>
      </c>
    </row>
    <row r="10" spans="1:43" ht="30" customHeight="1" x14ac:dyDescent="0.1">
      <c r="A10" s="126">
        <v>9</v>
      </c>
      <c r="B10" s="41" t="s">
        <v>25</v>
      </c>
      <c r="C10" s="166" t="s">
        <v>53</v>
      </c>
      <c r="D10" s="41"/>
      <c r="E10" s="41" t="s">
        <v>71</v>
      </c>
      <c r="F10" s="127" t="s">
        <v>54</v>
      </c>
      <c r="G10" s="340"/>
      <c r="H10" s="340">
        <v>30</v>
      </c>
      <c r="I10" s="340">
        <v>30</v>
      </c>
      <c r="J10" s="42"/>
      <c r="K10" s="41"/>
      <c r="L10" s="140">
        <f>'1日目'!$M$5</f>
        <v>0.54166666666666663</v>
      </c>
      <c r="M10" s="141" t="str">
        <f>'1日目'!$L$4</f>
        <v>B</v>
      </c>
      <c r="N10" s="142" t="str">
        <f>'1日目'!$P$5</f>
        <v>おおつ</v>
      </c>
      <c r="O10" s="198" t="str">
        <f>'1日目'!$U$5</f>
        <v>RESC　U-15</v>
      </c>
      <c r="P10" s="156">
        <f>'1日目'!$M$9</f>
        <v>0.70833333333333304</v>
      </c>
      <c r="Q10" s="157" t="str">
        <f>'1日目'!$L$4</f>
        <v>B</v>
      </c>
      <c r="R10" s="356" t="str">
        <f>'1日目'!$P$9</f>
        <v>RESC　U-15</v>
      </c>
      <c r="S10" s="357" t="str">
        <f>'1日目'!$U$9</f>
        <v>白岡　Ｕ-15</v>
      </c>
      <c r="T10" s="140">
        <f>'2日目'!$M$10</f>
        <v>0.4375</v>
      </c>
      <c r="U10" s="141" t="str">
        <f>'2日目'!$L$7</f>
        <v>B</v>
      </c>
      <c r="V10" s="200" t="str">
        <f>'2日目'!$P$10</f>
        <v>RESC　U-15</v>
      </c>
      <c r="W10" s="189" t="str">
        <f>'2日目'!$U$10</f>
        <v>１FC川越</v>
      </c>
      <c r="X10" s="144">
        <f>'2日目'!$B$14</f>
        <v>0.5625</v>
      </c>
      <c r="Y10" s="141" t="str">
        <f>'2日目'!$A$7</f>
        <v>A</v>
      </c>
      <c r="Z10" s="189" t="str">
        <f>'2日目'!$E$14</f>
        <v>CRAVOFC
アズーリ</v>
      </c>
      <c r="AA10" s="200" t="str">
        <f>'2日目'!$J$14</f>
        <v>RESC　U-15</v>
      </c>
      <c r="AB10" s="157"/>
      <c r="AC10" s="157"/>
      <c r="AD10" s="193"/>
      <c r="AE10" s="157"/>
      <c r="AF10" s="157"/>
      <c r="AG10" s="193"/>
      <c r="AH10" s="157"/>
      <c r="AI10" s="157"/>
      <c r="AJ10" s="193"/>
      <c r="AK10" s="389"/>
      <c r="AM10" s="270" t="str">
        <f t="shared" si="0"/>
        <v>RESC　GIRLS　U-15(大阪府)　チーム関係者様</v>
      </c>
      <c r="AN10" s="85" t="s">
        <v>306</v>
      </c>
      <c r="AO10" s="387" t="s">
        <v>307</v>
      </c>
      <c r="AP10" s="387" t="s">
        <v>308</v>
      </c>
      <c r="AQ10" t="s">
        <v>289</v>
      </c>
    </row>
    <row r="11" spans="1:43" ht="30" customHeight="1" x14ac:dyDescent="0.1">
      <c r="A11" s="128">
        <v>10</v>
      </c>
      <c r="B11" s="43" t="s">
        <v>64</v>
      </c>
      <c r="C11" s="167" t="s">
        <v>42</v>
      </c>
      <c r="D11" s="43"/>
      <c r="E11" s="43" t="s">
        <v>71</v>
      </c>
      <c r="F11" s="129" t="s">
        <v>59</v>
      </c>
      <c r="G11" s="345"/>
      <c r="H11" s="345">
        <v>22</v>
      </c>
      <c r="I11" s="345">
        <v>22</v>
      </c>
      <c r="J11" s="44"/>
      <c r="K11" s="146"/>
      <c r="L11" s="147">
        <f>'1日目'!$B$7</f>
        <v>0.625</v>
      </c>
      <c r="M11" s="148" t="str">
        <f>'1日目'!$A$4</f>
        <v>A</v>
      </c>
      <c r="N11" s="324" t="str">
        <f>'1日目'!$E$7</f>
        <v>１FC川越</v>
      </c>
      <c r="O11" s="150" t="str">
        <f>'1日目'!$J$7</f>
        <v>CRAVOFC
アズーリ</v>
      </c>
      <c r="P11" s="158">
        <f>'1日目'!$M$16</f>
        <v>0.70833333333333304</v>
      </c>
      <c r="Q11" s="159" t="str">
        <f>'1日目'!$L$14</f>
        <v>D</v>
      </c>
      <c r="R11" s="358" t="str">
        <f>'1日目'!$P$16</f>
        <v>１FC川越</v>
      </c>
      <c r="S11" s="359" t="str">
        <f>'1日目'!$U$16</f>
        <v>翔洋中</v>
      </c>
      <c r="T11" s="147">
        <f>'2日目'!$M$10</f>
        <v>0.4375</v>
      </c>
      <c r="U11" s="148" t="str">
        <f>'2日目'!$L$7</f>
        <v>B</v>
      </c>
      <c r="V11" s="190" t="str">
        <f>'2日目'!$P$10</f>
        <v>RESC　U-15</v>
      </c>
      <c r="W11" s="203" t="str">
        <f>'2日目'!$U$10</f>
        <v>１FC川越</v>
      </c>
      <c r="X11" s="151">
        <f>X9</f>
        <v>0.52083333333333337</v>
      </c>
      <c r="Y11" s="151" t="str">
        <f>Y9</f>
        <v>B</v>
      </c>
      <c r="Z11" s="332" t="str">
        <f>Z9</f>
        <v>おおつ</v>
      </c>
      <c r="AA11" s="333" t="str">
        <f>AA9</f>
        <v>１FC川越</v>
      </c>
      <c r="AB11" s="158">
        <v>0.375</v>
      </c>
      <c r="AC11" s="159" t="s">
        <v>159</v>
      </c>
      <c r="AD11" s="376" t="s">
        <v>234</v>
      </c>
      <c r="AE11" s="158">
        <v>0.5</v>
      </c>
      <c r="AF11" s="159" t="s">
        <v>160</v>
      </c>
      <c r="AG11" s="376" t="s">
        <v>58</v>
      </c>
      <c r="AH11" s="158">
        <v>0.64583333333333337</v>
      </c>
      <c r="AI11" s="159" t="s">
        <v>159</v>
      </c>
      <c r="AJ11" s="376" t="s">
        <v>259</v>
      </c>
      <c r="AK11" s="388" t="s">
        <v>279</v>
      </c>
      <c r="AM11" s="270" t="str">
        <f t="shared" si="0"/>
        <v>１FC川越水上公園メニーナ(埼玉県)　チーム関係者様</v>
      </c>
      <c r="AQ11" s="289">
        <v>0.54236111111111118</v>
      </c>
    </row>
    <row r="12" spans="1:43" ht="30" customHeight="1" x14ac:dyDescent="0.1">
      <c r="A12" s="124">
        <v>11</v>
      </c>
      <c r="B12" s="39" t="s">
        <v>26</v>
      </c>
      <c r="C12" s="165" t="s">
        <v>44</v>
      </c>
      <c r="D12" s="39"/>
      <c r="E12" s="39" t="s">
        <v>72</v>
      </c>
      <c r="F12" s="130" t="s">
        <v>50</v>
      </c>
      <c r="G12" s="346"/>
      <c r="H12" s="346">
        <v>18</v>
      </c>
      <c r="I12" s="346">
        <v>18</v>
      </c>
      <c r="J12" s="40"/>
      <c r="K12" s="153"/>
      <c r="L12" s="135">
        <f>'1日目'!$M$7</f>
        <v>0.625</v>
      </c>
      <c r="M12" s="136" t="str">
        <f>'1日目'!$L$4</f>
        <v>B</v>
      </c>
      <c r="N12" s="205" t="str">
        <f>'1日目'!$P$7</f>
        <v>TOKINAN</v>
      </c>
      <c r="O12" s="138" t="str">
        <f>'1日目'!$U$7</f>
        <v>バニーズ
京都</v>
      </c>
      <c r="P12" s="154">
        <f>'1日目'!$B$16</f>
        <v>0.70833333333333304</v>
      </c>
      <c r="Q12" s="155" t="str">
        <f>'1日目'!$A$14</f>
        <v>C</v>
      </c>
      <c r="R12" s="360" t="str">
        <f>'1日目'!$E$16</f>
        <v>おおつ</v>
      </c>
      <c r="S12" s="361" t="str">
        <f>'1日目'!$J$16</f>
        <v>TOKINAN</v>
      </c>
      <c r="T12" s="135">
        <f>'2日目'!$B$24</f>
        <v>0.39583333333333331</v>
      </c>
      <c r="U12" s="136" t="str">
        <f>'2日目'!$A$22</f>
        <v>C</v>
      </c>
      <c r="V12" s="206" t="str">
        <f>'2日目'!$E$24</f>
        <v>TOKINAN</v>
      </c>
      <c r="W12" s="191" t="str">
        <f>'2日目'!$J$24</f>
        <v>ヴィトーリア</v>
      </c>
      <c r="X12" s="139">
        <f>'2日目'!$M$29</f>
        <v>0.60416666666666663</v>
      </c>
      <c r="Y12" s="136" t="str">
        <f>'2日目'!$L$22</f>
        <v>D</v>
      </c>
      <c r="Z12" s="206" t="str">
        <f>'2日目'!$P$29</f>
        <v>TOKINAN</v>
      </c>
      <c r="AA12" s="191" t="str">
        <f>'2日目'!$U$29</f>
        <v>豊田レディース</v>
      </c>
      <c r="AB12" s="154">
        <v>0.52083333333333337</v>
      </c>
      <c r="AC12" s="154" t="s">
        <v>161</v>
      </c>
      <c r="AD12" s="321" t="s">
        <v>243</v>
      </c>
      <c r="AE12" s="154">
        <v>0.47916666666666669</v>
      </c>
      <c r="AF12" s="154" t="s">
        <v>161</v>
      </c>
      <c r="AG12" s="321" t="s">
        <v>256</v>
      </c>
      <c r="AH12" s="154">
        <v>0.68055555555555547</v>
      </c>
      <c r="AI12" s="154" t="s">
        <v>255</v>
      </c>
      <c r="AJ12" s="321" t="s">
        <v>259</v>
      </c>
      <c r="AK12" s="388" t="s">
        <v>279</v>
      </c>
      <c r="AM12" s="270" t="str">
        <f t="shared" si="0"/>
        <v>GRAMADO　FC　TOKINAN(埼玉県)　チーム関係者様</v>
      </c>
      <c r="AQ12" s="289">
        <v>0.54513888888888895</v>
      </c>
    </row>
    <row r="13" spans="1:43" ht="30" customHeight="1" x14ac:dyDescent="0.1">
      <c r="A13" s="126">
        <v>12</v>
      </c>
      <c r="B13" s="41" t="s">
        <v>66</v>
      </c>
      <c r="C13" s="166" t="s">
        <v>41</v>
      </c>
      <c r="D13" s="41"/>
      <c r="E13" s="41" t="s">
        <v>72</v>
      </c>
      <c r="F13" s="131" t="s">
        <v>163</v>
      </c>
      <c r="G13" s="340"/>
      <c r="H13" s="340">
        <v>20</v>
      </c>
      <c r="I13" s="340">
        <v>20</v>
      </c>
      <c r="J13" s="42"/>
      <c r="K13" s="41"/>
      <c r="L13" s="140">
        <f>'1日目'!$M$7</f>
        <v>0.625</v>
      </c>
      <c r="M13" s="141" t="str">
        <f>'1日目'!$L$4</f>
        <v>B</v>
      </c>
      <c r="N13" s="142" t="str">
        <f>'1日目'!$P$7</f>
        <v>TOKINAN</v>
      </c>
      <c r="O13" s="198" t="str">
        <f>'1日目'!$U$7</f>
        <v>バニーズ
京都</v>
      </c>
      <c r="P13" s="156">
        <f>'1日目'!$B$9</f>
        <v>0.70833333333333304</v>
      </c>
      <c r="Q13" s="157" t="str">
        <f>'1日目'!$A$4</f>
        <v>A</v>
      </c>
      <c r="R13" s="362" t="str">
        <f>'1日目'!$E$9</f>
        <v>CRAVOFC
アズーリ</v>
      </c>
      <c r="S13" s="363" t="str">
        <f>'1日目'!$J$9</f>
        <v>バニーズ
京都</v>
      </c>
      <c r="T13" s="140">
        <f>'2日目'!$M$24</f>
        <v>0.39583333333333331</v>
      </c>
      <c r="U13" s="141" t="str">
        <f>'2日目'!$L$22</f>
        <v>D</v>
      </c>
      <c r="V13" s="200" t="str">
        <f>'2日目'!$P$24</f>
        <v>バニーズ
京都</v>
      </c>
      <c r="W13" s="189" t="str">
        <f>'2日目'!$U$24</f>
        <v>豊田レディース</v>
      </c>
      <c r="X13" s="144">
        <f>'2日目'!$M$14</f>
        <v>0.5625</v>
      </c>
      <c r="Y13" s="141" t="str">
        <f>'2日目'!$L$7</f>
        <v>B</v>
      </c>
      <c r="Z13" s="200" t="str">
        <f>'2日目'!$P$14</f>
        <v>バニーズ
京都</v>
      </c>
      <c r="AA13" s="189" t="str">
        <f>'2日目'!$U$14</f>
        <v>ヴィトーリア</v>
      </c>
      <c r="AB13" s="156">
        <v>0.375</v>
      </c>
      <c r="AC13" s="157" t="s">
        <v>162</v>
      </c>
      <c r="AD13" s="193" t="s">
        <v>51</v>
      </c>
      <c r="AE13" s="156">
        <v>0.47916666666666669</v>
      </c>
      <c r="AF13" s="157" t="s">
        <v>159</v>
      </c>
      <c r="AG13" s="193" t="s">
        <v>238</v>
      </c>
      <c r="AH13" s="156" t="s">
        <v>262</v>
      </c>
      <c r="AI13" s="157" t="s">
        <v>265</v>
      </c>
      <c r="AJ13" s="193" t="s">
        <v>266</v>
      </c>
      <c r="AK13" s="387" t="s">
        <v>272</v>
      </c>
      <c r="AM13" s="270" t="str">
        <f>C13&amp;"　チーム関係者様"</f>
        <v>バニーズ京都SC　flaps　U-15(京都府)　チーム関係者様</v>
      </c>
      <c r="AN13" s="391" t="s">
        <v>291</v>
      </c>
      <c r="AO13" s="394" t="s">
        <v>302</v>
      </c>
      <c r="AP13" s="394" t="s">
        <v>295</v>
      </c>
      <c r="AQ13" s="289">
        <v>0.55208333333333337</v>
      </c>
    </row>
    <row r="14" spans="1:43" ht="30" customHeight="1" x14ac:dyDescent="0.1">
      <c r="A14" s="126">
        <v>13</v>
      </c>
      <c r="B14" s="41" t="s">
        <v>27</v>
      </c>
      <c r="C14" s="166" t="s">
        <v>40</v>
      </c>
      <c r="D14" s="41"/>
      <c r="E14" s="41" t="s">
        <v>72</v>
      </c>
      <c r="F14" s="127" t="s">
        <v>58</v>
      </c>
      <c r="G14" s="340"/>
      <c r="H14" s="340">
        <v>17</v>
      </c>
      <c r="I14" s="340">
        <v>17</v>
      </c>
      <c r="J14" s="42"/>
      <c r="K14" s="41"/>
      <c r="L14" s="140">
        <f>'1日目'!$M$8</f>
        <v>0.66666666666666696</v>
      </c>
      <c r="M14" s="141" t="str">
        <f>'1日目'!$L$4</f>
        <v>B</v>
      </c>
      <c r="N14" s="199" t="str">
        <f>'1日目'!$P$8</f>
        <v>ヴィトーリア</v>
      </c>
      <c r="O14" s="143" t="str">
        <f>'1日目'!$U$8</f>
        <v>豊田レディース</v>
      </c>
      <c r="P14" s="156">
        <f>'1日目'!$M$17</f>
        <v>0.75</v>
      </c>
      <c r="Q14" s="157" t="str">
        <f>'1日目'!$L$14</f>
        <v>D</v>
      </c>
      <c r="R14" s="362" t="str">
        <f>'1日目'!$P$17</f>
        <v xml:space="preserve">ENFINI </v>
      </c>
      <c r="S14" s="363" t="str">
        <f>'1日目'!$U$17</f>
        <v>ヴィトーリア</v>
      </c>
      <c r="T14" s="140">
        <f>'2日目'!$B$24</f>
        <v>0.39583333333333331</v>
      </c>
      <c r="U14" s="141" t="str">
        <f>'2日目'!$A$22</f>
        <v>C</v>
      </c>
      <c r="V14" s="189" t="str">
        <f>'2日目'!$E$24</f>
        <v>TOKINAN</v>
      </c>
      <c r="W14" s="200" t="str">
        <f>'2日目'!$J$24</f>
        <v>ヴィトーリア</v>
      </c>
      <c r="X14" s="144">
        <f>'2日目'!$M$14</f>
        <v>0.5625</v>
      </c>
      <c r="Y14" s="141" t="str">
        <f>'2日目'!$L$7</f>
        <v>B</v>
      </c>
      <c r="Z14" s="189" t="str">
        <f>'2日目'!$P$14</f>
        <v>バニーズ
京都</v>
      </c>
      <c r="AA14" s="200" t="str">
        <f>'2日目'!$U$14</f>
        <v>ヴィトーリア</v>
      </c>
      <c r="AB14" s="156">
        <v>0.47916666666666669</v>
      </c>
      <c r="AC14" s="157" t="s">
        <v>160</v>
      </c>
      <c r="AD14" s="193" t="s">
        <v>240</v>
      </c>
      <c r="AE14" s="156">
        <v>0.52083333333333337</v>
      </c>
      <c r="AF14" s="157" t="s">
        <v>160</v>
      </c>
      <c r="AG14" s="193" t="s">
        <v>175</v>
      </c>
      <c r="AH14" s="156" t="s">
        <v>262</v>
      </c>
      <c r="AI14" s="157" t="s">
        <v>263</v>
      </c>
      <c r="AJ14" s="193" t="s">
        <v>264</v>
      </c>
      <c r="AK14" s="387" t="s">
        <v>272</v>
      </c>
      <c r="AM14" s="270" t="str">
        <f t="shared" si="0"/>
        <v>FCヴィトーリア(大阪府)　チーム関係者様</v>
      </c>
      <c r="AQ14" s="289">
        <v>0.5541666666666667</v>
      </c>
    </row>
    <row r="15" spans="1:43" ht="30" customHeight="1" x14ac:dyDescent="0.1">
      <c r="A15" s="128">
        <v>14</v>
      </c>
      <c r="B15" s="43" t="s">
        <v>67</v>
      </c>
      <c r="C15" s="167" t="s">
        <v>69</v>
      </c>
      <c r="D15" s="43"/>
      <c r="E15" s="43" t="s">
        <v>72</v>
      </c>
      <c r="F15" s="129" t="s">
        <v>57</v>
      </c>
      <c r="G15" s="343"/>
      <c r="H15" s="343">
        <v>20</v>
      </c>
      <c r="I15" s="343">
        <v>20</v>
      </c>
      <c r="J15" s="44"/>
      <c r="K15" s="146"/>
      <c r="L15" s="140">
        <f>'1日目'!$M$8</f>
        <v>0.66666666666666696</v>
      </c>
      <c r="M15" s="141" t="str">
        <f>'1日目'!$L$4</f>
        <v>B</v>
      </c>
      <c r="N15" s="142" t="str">
        <f>'1日目'!$P$8</f>
        <v>ヴィトーリア</v>
      </c>
      <c r="O15" s="198" t="str">
        <f>'1日目'!$U$8</f>
        <v>豊田レディース</v>
      </c>
      <c r="P15" s="158">
        <f>'1日目'!$B$17</f>
        <v>0.75</v>
      </c>
      <c r="Q15" s="159" t="str">
        <f>'1日目'!$A$14</f>
        <v>C</v>
      </c>
      <c r="R15" s="364" t="str">
        <f>'1日目'!$E$17</f>
        <v>MIOびわこ</v>
      </c>
      <c r="S15" s="365" t="str">
        <f>'1日目'!$J$17</f>
        <v>豊田レディース</v>
      </c>
      <c r="T15" s="147">
        <f>'2日目'!$M$24</f>
        <v>0.39583333333333331</v>
      </c>
      <c r="U15" s="148" t="str">
        <f>'2日目'!$L$22</f>
        <v>D</v>
      </c>
      <c r="V15" s="190" t="str">
        <f>'2日目'!$P$24</f>
        <v>バニーズ
京都</v>
      </c>
      <c r="W15" s="203" t="str">
        <f>'2日目'!$U$24</f>
        <v>豊田レディース</v>
      </c>
      <c r="X15" s="151">
        <f>'2日目'!$M$29</f>
        <v>0.60416666666666663</v>
      </c>
      <c r="Y15" s="148" t="str">
        <f>'2日目'!$L$22</f>
        <v>D</v>
      </c>
      <c r="Z15" s="190" t="str">
        <f>'2日目'!$P$29</f>
        <v>TOKINAN</v>
      </c>
      <c r="AA15" s="203" t="str">
        <f>'2日目'!$U$29</f>
        <v>豊田レディース</v>
      </c>
      <c r="AB15" s="158">
        <v>0.52083333333333337</v>
      </c>
      <c r="AC15" s="159" t="s">
        <v>162</v>
      </c>
      <c r="AD15" s="376" t="s">
        <v>244</v>
      </c>
      <c r="AE15" s="158"/>
      <c r="AF15" s="159"/>
      <c r="AG15" s="376"/>
      <c r="AH15" s="158"/>
      <c r="AI15" s="159"/>
      <c r="AJ15" s="376"/>
      <c r="AK15" t="s">
        <v>273</v>
      </c>
      <c r="AM15" s="270" t="str">
        <f t="shared" si="0"/>
        <v>豊田レディースフットボールクラブ(愛知県)　チーム関係者様</v>
      </c>
      <c r="AQ15" s="289">
        <v>0.55694444444444446</v>
      </c>
    </row>
    <row r="16" spans="1:43" ht="30" customHeight="1" x14ac:dyDescent="0.1">
      <c r="A16" s="124">
        <v>15</v>
      </c>
      <c r="B16" s="39" t="s">
        <v>28</v>
      </c>
      <c r="C16" s="165" t="s">
        <v>34</v>
      </c>
      <c r="D16" s="123" t="s">
        <v>46</v>
      </c>
      <c r="E16" s="39" t="s">
        <v>73</v>
      </c>
      <c r="F16" s="130" t="s">
        <v>61</v>
      </c>
      <c r="G16" s="346"/>
      <c r="H16" s="346"/>
      <c r="I16" s="346"/>
      <c r="J16" s="40"/>
      <c r="K16" s="153"/>
      <c r="L16" s="135">
        <f>'1日目'!$B$15</f>
        <v>0.66666666666666663</v>
      </c>
      <c r="M16" s="136" t="str">
        <f>'1日目'!$A$14</f>
        <v>C</v>
      </c>
      <c r="N16" s="205" t="str">
        <f>'1日目'!$E$15</f>
        <v>MIOびわこ</v>
      </c>
      <c r="O16" s="138" t="str">
        <f>'1日目'!$J$15</f>
        <v xml:space="preserve">ENFINI </v>
      </c>
      <c r="P16" s="154">
        <f>'1日目'!$B$17</f>
        <v>0.75</v>
      </c>
      <c r="Q16" s="155" t="str">
        <f>'1日目'!$A$14</f>
        <v>C</v>
      </c>
      <c r="R16" s="354" t="str">
        <f>'1日目'!$E$17</f>
        <v>MIOびわこ</v>
      </c>
      <c r="S16" s="355" t="str">
        <f>'1日目'!$J$17</f>
        <v>豊田レディース</v>
      </c>
      <c r="T16" s="135">
        <f>'2日目'!$M$25</f>
        <v>0.4375</v>
      </c>
      <c r="U16" s="136" t="str">
        <f>'2日目'!$L$22</f>
        <v>D</v>
      </c>
      <c r="V16" s="206" t="str">
        <f>'2日目'!$P$25</f>
        <v>MIOびわこ</v>
      </c>
      <c r="W16" s="191" t="str">
        <f>'2日目'!$U$25</f>
        <v>翔洋中</v>
      </c>
      <c r="X16" s="139">
        <f>'2日目'!$B$29</f>
        <v>0.60416666666666663</v>
      </c>
      <c r="Y16" s="136" t="str">
        <f>'2日目'!$A$22</f>
        <v>C</v>
      </c>
      <c r="Z16" s="206" t="str">
        <f>'2日目'!$E$29</f>
        <v>MIOびわこ</v>
      </c>
      <c r="AA16" s="191" t="str">
        <f>'2日目'!$J$29</f>
        <v>白岡　Ｕ-15</v>
      </c>
      <c r="AB16" s="154">
        <v>0.47916666666666669</v>
      </c>
      <c r="AC16" s="154" t="s">
        <v>162</v>
      </c>
      <c r="AD16" s="321" t="s">
        <v>243</v>
      </c>
      <c r="AE16" s="154"/>
      <c r="AF16" s="154"/>
      <c r="AG16" s="321"/>
      <c r="AH16" s="154"/>
      <c r="AI16" s="154"/>
      <c r="AJ16" s="321"/>
      <c r="AK16" s="388" t="s">
        <v>280</v>
      </c>
      <c r="AM16" s="270" t="str">
        <f t="shared" si="0"/>
        <v>MIOびわこ滋賀レディースＵ-15(滋賀県)　チーム関係者様</v>
      </c>
      <c r="AQ16" s="289">
        <v>0.58958333333333335</v>
      </c>
    </row>
    <row r="17" spans="1:43" ht="30" customHeight="1" x14ac:dyDescent="0.1">
      <c r="A17" s="126">
        <v>16</v>
      </c>
      <c r="B17" s="41" t="s">
        <v>29</v>
      </c>
      <c r="C17" s="166" t="s">
        <v>43</v>
      </c>
      <c r="D17" s="41"/>
      <c r="E17" s="41" t="s">
        <v>73</v>
      </c>
      <c r="F17" s="127" t="s">
        <v>60</v>
      </c>
      <c r="G17" s="340"/>
      <c r="H17" s="340">
        <v>18</v>
      </c>
      <c r="I17" s="340">
        <v>18</v>
      </c>
      <c r="J17" s="42"/>
      <c r="K17" s="41"/>
      <c r="L17" s="140">
        <f>'1日目'!$B$15</f>
        <v>0.66666666666666663</v>
      </c>
      <c r="M17" s="141" t="str">
        <f>'1日目'!$A$14</f>
        <v>C</v>
      </c>
      <c r="N17" s="142" t="str">
        <f>'1日目'!$E$15</f>
        <v>MIOびわこ</v>
      </c>
      <c r="O17" s="198" t="str">
        <f>'1日目'!$J$15</f>
        <v xml:space="preserve">ENFINI </v>
      </c>
      <c r="P17" s="156">
        <f>'1日目'!$M$17</f>
        <v>0.75</v>
      </c>
      <c r="Q17" s="157" t="str">
        <f>'1日目'!$L$14</f>
        <v>D</v>
      </c>
      <c r="R17" s="366" t="str">
        <f>'1日目'!$P$17</f>
        <v xml:space="preserve">ENFINI </v>
      </c>
      <c r="S17" s="357" t="str">
        <f>'1日目'!$U$17</f>
        <v>ヴィトーリア</v>
      </c>
      <c r="T17" s="140">
        <f>'2日目'!$B$9</f>
        <v>0.39583333333333331</v>
      </c>
      <c r="U17" s="141" t="str">
        <f>'2日目'!$A$7</f>
        <v>A</v>
      </c>
      <c r="V17" s="200" t="str">
        <f>'2日目'!$E$9</f>
        <v xml:space="preserve">ENFINI </v>
      </c>
      <c r="W17" s="381" t="str">
        <f>'2日目'!$J$9</f>
        <v>白岡　Ｕ-15</v>
      </c>
      <c r="X17" s="144">
        <f>'2日目'!$M$28</f>
        <v>0.5625</v>
      </c>
      <c r="Y17" s="141" t="str">
        <f>'2日目'!$L$22</f>
        <v>D</v>
      </c>
      <c r="Z17" s="200" t="str">
        <f>'2日目'!$P$28</f>
        <v xml:space="preserve">ENFINI </v>
      </c>
      <c r="AA17" s="189" t="str">
        <f>'2日目'!$U$28</f>
        <v>翔洋中</v>
      </c>
      <c r="AB17" s="156">
        <v>0.47916666666666669</v>
      </c>
      <c r="AC17" s="157" t="s">
        <v>160</v>
      </c>
      <c r="AD17" s="193" t="s">
        <v>58</v>
      </c>
      <c r="AE17" s="156"/>
      <c r="AF17" s="157"/>
      <c r="AG17" s="193"/>
      <c r="AH17" s="156"/>
      <c r="AI17" s="157"/>
      <c r="AJ17" s="193"/>
      <c r="AK17" s="4" t="s">
        <v>274</v>
      </c>
      <c r="AL17" s="85"/>
      <c r="AM17" s="270" t="str">
        <f t="shared" si="0"/>
        <v>F.C.ENFINI ROSA(岐阜県)　チーム関係者様</v>
      </c>
      <c r="AQ17" s="289">
        <v>0.59166666666666667</v>
      </c>
    </row>
    <row r="18" spans="1:43" ht="30" customHeight="1" x14ac:dyDescent="0.1">
      <c r="A18" s="126">
        <v>17</v>
      </c>
      <c r="B18" s="41" t="s">
        <v>30</v>
      </c>
      <c r="C18" s="166" t="s">
        <v>37</v>
      </c>
      <c r="D18" s="41"/>
      <c r="E18" s="41" t="s">
        <v>73</v>
      </c>
      <c r="F18" s="127" t="s">
        <v>52</v>
      </c>
      <c r="G18" s="340"/>
      <c r="H18" s="340">
        <v>30</v>
      </c>
      <c r="I18" s="340">
        <v>30</v>
      </c>
      <c r="J18" s="42"/>
      <c r="K18" s="41"/>
      <c r="L18" s="140">
        <f>'1日目'!$B$6</f>
        <v>0.58333333333333304</v>
      </c>
      <c r="M18" s="141" t="str">
        <f>'1日目'!$A$4</f>
        <v>A</v>
      </c>
      <c r="N18" s="199" t="str">
        <f>'1日目'!$E$6</f>
        <v>翔洋中</v>
      </c>
      <c r="O18" s="143" t="str">
        <f>'1日目'!$J$6</f>
        <v>白岡　Ｕ-15</v>
      </c>
      <c r="P18" s="156">
        <f>'1日目'!$M$16</f>
        <v>0.70833333333333304</v>
      </c>
      <c r="Q18" s="157" t="str">
        <f>'1日目'!$L$14</f>
        <v>D</v>
      </c>
      <c r="R18" s="362" t="str">
        <f>'1日目'!$P$16</f>
        <v>１FC川越</v>
      </c>
      <c r="S18" s="363" t="str">
        <f>'1日目'!$U$16</f>
        <v>翔洋中</v>
      </c>
      <c r="T18" s="140">
        <f>'2日目'!$M$25</f>
        <v>0.4375</v>
      </c>
      <c r="U18" s="141" t="str">
        <f>'2日目'!$L$22</f>
        <v>D</v>
      </c>
      <c r="V18" s="189" t="str">
        <f>'2日目'!$P$25</f>
        <v>MIOびわこ</v>
      </c>
      <c r="W18" s="200" t="str">
        <f>'2日目'!$U$25</f>
        <v>翔洋中</v>
      </c>
      <c r="X18" s="144">
        <f>'2日目'!$M$28</f>
        <v>0.5625</v>
      </c>
      <c r="Y18" s="141" t="str">
        <f>'2日目'!$L$22</f>
        <v>D</v>
      </c>
      <c r="Z18" s="189" t="str">
        <f>'2日目'!$P$28</f>
        <v xml:space="preserve">ENFINI </v>
      </c>
      <c r="AA18" s="200" t="str">
        <f>'2日目'!$U$28</f>
        <v>翔洋中</v>
      </c>
      <c r="AB18" s="156">
        <v>0.47916666666666669</v>
      </c>
      <c r="AC18" s="157" t="s">
        <v>162</v>
      </c>
      <c r="AD18" s="193" t="s">
        <v>246</v>
      </c>
      <c r="AE18" s="156">
        <v>0.52083333333333337</v>
      </c>
      <c r="AF18" s="157" t="s">
        <v>161</v>
      </c>
      <c r="AG18" s="193" t="s">
        <v>245</v>
      </c>
      <c r="AH18" s="156"/>
      <c r="AI18" s="157"/>
      <c r="AJ18" s="193"/>
      <c r="AK18" s="388" t="s">
        <v>282</v>
      </c>
      <c r="AM18" s="270" t="str">
        <f t="shared" si="0"/>
        <v>東海大翔洋中等部(静岡県)　チーム関係者様</v>
      </c>
      <c r="AQ18" s="289">
        <v>0.59583333333333333</v>
      </c>
    </row>
    <row r="19" spans="1:43" ht="30" customHeight="1" thickBot="1" x14ac:dyDescent="0.15">
      <c r="A19" s="132">
        <v>18</v>
      </c>
      <c r="B19" s="133" t="s">
        <v>68</v>
      </c>
      <c r="C19" s="168" t="s">
        <v>39</v>
      </c>
      <c r="D19" s="133"/>
      <c r="E19" s="133" t="s">
        <v>73</v>
      </c>
      <c r="F19" s="134" t="s">
        <v>56</v>
      </c>
      <c r="G19" s="347"/>
      <c r="H19" s="348">
        <v>18</v>
      </c>
      <c r="I19" s="348">
        <v>18</v>
      </c>
      <c r="J19" s="183"/>
      <c r="K19" s="133"/>
      <c r="L19" s="160">
        <f>'1日目'!$B$6</f>
        <v>0.58333333333333304</v>
      </c>
      <c r="M19" s="161" t="str">
        <f>'1日目'!$A$4</f>
        <v>A</v>
      </c>
      <c r="N19" s="162" t="str">
        <f>'1日目'!$E$6</f>
        <v>翔洋中</v>
      </c>
      <c r="O19" s="207" t="str">
        <f>'1日目'!$J$6</f>
        <v>白岡　Ｕ-15</v>
      </c>
      <c r="P19" s="163">
        <f>'1日目'!$M$9</f>
        <v>0.70833333333333304</v>
      </c>
      <c r="Q19" s="320" t="str">
        <f>'1日目'!$L$4</f>
        <v>B</v>
      </c>
      <c r="R19" s="367" t="str">
        <f>'1日目'!$P$9</f>
        <v>RESC　U-15</v>
      </c>
      <c r="S19" s="368" t="str">
        <f>'1日目'!$U$9</f>
        <v>白岡　Ｕ-15</v>
      </c>
      <c r="T19" s="160">
        <f>'2日目'!$B$9</f>
        <v>0.39583333333333331</v>
      </c>
      <c r="U19" s="161" t="str">
        <f>'2日目'!$A$7</f>
        <v>A</v>
      </c>
      <c r="V19" s="194" t="str">
        <f>'2日目'!$E$9</f>
        <v xml:space="preserve">ENFINI </v>
      </c>
      <c r="W19" s="208" t="str">
        <f>'2日目'!$J$9</f>
        <v>白岡　Ｕ-15</v>
      </c>
      <c r="X19" s="164">
        <f>'2日目'!$B$29</f>
        <v>0.60416666666666663</v>
      </c>
      <c r="Y19" s="161" t="str">
        <f>'2日目'!$A$22</f>
        <v>C</v>
      </c>
      <c r="Z19" s="194" t="str">
        <f>'2日目'!$E$29</f>
        <v>MIOびわこ</v>
      </c>
      <c r="AA19" s="208" t="str">
        <f>'2日目'!$J$29</f>
        <v>白岡　Ｕ-15</v>
      </c>
      <c r="AB19" s="163">
        <v>0.375</v>
      </c>
      <c r="AC19" s="320" t="s">
        <v>161</v>
      </c>
      <c r="AD19" s="322" t="s">
        <v>233</v>
      </c>
      <c r="AE19" s="163">
        <v>0.52083333333333337</v>
      </c>
      <c r="AF19" s="320" t="s">
        <v>162</v>
      </c>
      <c r="AG19" s="322" t="s">
        <v>241</v>
      </c>
      <c r="AH19" s="163" t="s">
        <v>260</v>
      </c>
      <c r="AI19" s="320" t="s">
        <v>161</v>
      </c>
      <c r="AJ19" s="322" t="s">
        <v>261</v>
      </c>
      <c r="AK19" s="389"/>
      <c r="AM19" s="270" t="str">
        <f t="shared" si="0"/>
        <v>白岡SCL　Ｕ-15(埼玉県)　チーム関係者様</v>
      </c>
      <c r="AN19" s="290"/>
      <c r="AO19" s="290"/>
      <c r="AP19" s="290"/>
      <c r="AQ19" t="s">
        <v>290</v>
      </c>
    </row>
  </sheetData>
  <sortState xmlns:xlrd2="http://schemas.microsoft.com/office/spreadsheetml/2017/richdata2" ref="A3:AM19">
    <sortCondition ref="A3:A19"/>
  </sortState>
  <mergeCells count="15">
    <mergeCell ref="AN1:AP1"/>
    <mergeCell ref="A1:C1"/>
    <mergeCell ref="D1:F1"/>
    <mergeCell ref="L1:O1"/>
    <mergeCell ref="P1:S1"/>
    <mergeCell ref="T1:W1"/>
    <mergeCell ref="AK1:AL1"/>
    <mergeCell ref="X1:AA1"/>
    <mergeCell ref="AH1:AJ1"/>
    <mergeCell ref="AE1:AG1"/>
    <mergeCell ref="N2:O2"/>
    <mergeCell ref="R2:S2"/>
    <mergeCell ref="V2:W2"/>
    <mergeCell ref="Z2:AA2"/>
    <mergeCell ref="AB1:AD1"/>
  </mergeCells>
  <phoneticPr fontId="1"/>
  <pageMargins left="0.25" right="0.25" top="0.75" bottom="0.75" header="0.3" footer="0.3"/>
  <pageSetup paperSize="9" scale="52" orientation="landscape" horizontalDpi="4294967294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87289F-83B7-465C-9AE1-DC6AF41DEF6B}">
  <dimension ref="A1:K19"/>
  <sheetViews>
    <sheetView workbookViewId="0">
      <selection activeCell="O6" sqref="O6"/>
    </sheetView>
  </sheetViews>
  <sheetFormatPr defaultRowHeight="13.5" x14ac:dyDescent="0.1"/>
  <cols>
    <col min="1" max="1" width="3.54296875" bestFit="1" customWidth="1"/>
    <col min="2" max="2" width="5.04296875" customWidth="1"/>
    <col min="3" max="3" width="23.99609375" customWidth="1"/>
    <col min="4" max="4" width="5.99609375" bestFit="1" customWidth="1"/>
    <col min="5" max="5" width="4.6328125" bestFit="1" customWidth="1"/>
    <col min="6" max="6" width="13.76953125" bestFit="1" customWidth="1"/>
    <col min="7" max="7" width="7.08984375" customWidth="1"/>
    <col min="8" max="8" width="8.86328125" customWidth="1"/>
    <col min="9" max="9" width="11.1796875" customWidth="1"/>
    <col min="10" max="10" width="12.953125" customWidth="1"/>
    <col min="11" max="11" width="3.6796875" customWidth="1"/>
  </cols>
  <sheetData>
    <row r="1" spans="1:11" ht="41.25" customHeight="1" x14ac:dyDescent="0.1">
      <c r="A1" s="464" t="str">
        <f>作業用!A1</f>
        <v>2021　第4回U-15
レディースサッカーフェスティバル
in　伊勢PENALTY　CUP</v>
      </c>
      <c r="B1" s="465"/>
      <c r="C1" s="465"/>
      <c r="D1" s="449" t="s">
        <v>247</v>
      </c>
      <c r="E1" s="465"/>
      <c r="F1" s="466"/>
      <c r="G1" s="4" t="s">
        <v>286</v>
      </c>
    </row>
    <row r="2" spans="1:11" ht="14.25" thickBot="1" x14ac:dyDescent="0.15">
      <c r="A2" s="184"/>
      <c r="B2" s="185"/>
      <c r="C2" s="187" t="s">
        <v>169</v>
      </c>
      <c r="D2" s="185" t="s">
        <v>166</v>
      </c>
      <c r="E2" s="185"/>
      <c r="F2" s="186" t="s">
        <v>168</v>
      </c>
      <c r="G2" s="388" t="s">
        <v>281</v>
      </c>
      <c r="H2" s="85" t="s">
        <v>0</v>
      </c>
      <c r="I2" s="393"/>
    </row>
    <row r="3" spans="1:11" ht="30" customHeight="1" x14ac:dyDescent="0.1">
      <c r="A3" s="172">
        <v>1</v>
      </c>
      <c r="B3" s="173" t="s">
        <v>20</v>
      </c>
      <c r="C3" s="174" t="s">
        <v>45</v>
      </c>
      <c r="D3" s="173" t="s">
        <v>167</v>
      </c>
      <c r="E3" s="173" t="s">
        <v>70</v>
      </c>
      <c r="F3" s="175" t="s">
        <v>122</v>
      </c>
      <c r="G3" s="403" t="s">
        <v>312</v>
      </c>
      <c r="H3" s="403" t="s">
        <v>315</v>
      </c>
      <c r="I3" s="289"/>
      <c r="K3">
        <v>22</v>
      </c>
    </row>
    <row r="4" spans="1:11" ht="30" customHeight="1" x14ac:dyDescent="0.1">
      <c r="A4" s="126">
        <v>2</v>
      </c>
      <c r="B4" s="41" t="s">
        <v>62</v>
      </c>
      <c r="C4" s="166" t="s">
        <v>33</v>
      </c>
      <c r="D4" s="41"/>
      <c r="E4" s="41" t="s">
        <v>70</v>
      </c>
      <c r="F4" s="127" t="s">
        <v>49</v>
      </c>
      <c r="I4" s="392"/>
    </row>
    <row r="5" spans="1:11" ht="30" customHeight="1" x14ac:dyDescent="0.1">
      <c r="A5" s="126">
        <v>3</v>
      </c>
      <c r="B5" s="41" t="s">
        <v>21</v>
      </c>
      <c r="C5" s="166" t="s">
        <v>31</v>
      </c>
      <c r="D5" s="41"/>
      <c r="E5" s="41" t="s">
        <v>70</v>
      </c>
      <c r="F5" s="127" t="s">
        <v>47</v>
      </c>
      <c r="G5" s="391" t="s">
        <v>268</v>
      </c>
      <c r="H5" s="397" t="s">
        <v>293</v>
      </c>
      <c r="I5" s="289" t="s">
        <v>299</v>
      </c>
      <c r="J5" s="395" t="s">
        <v>310</v>
      </c>
      <c r="K5">
        <v>19</v>
      </c>
    </row>
    <row r="6" spans="1:11" ht="30" customHeight="1" x14ac:dyDescent="0.1">
      <c r="A6" s="126">
        <v>4</v>
      </c>
      <c r="B6" s="41" t="s">
        <v>22</v>
      </c>
      <c r="C6" s="166" t="s">
        <v>32</v>
      </c>
      <c r="D6" s="41"/>
      <c r="E6" s="41" t="s">
        <v>70</v>
      </c>
      <c r="F6" s="127" t="s">
        <v>48</v>
      </c>
      <c r="G6" s="290"/>
      <c r="H6" s="290"/>
      <c r="I6" s="289"/>
    </row>
    <row r="7" spans="1:11" ht="30" customHeight="1" x14ac:dyDescent="0.1">
      <c r="A7" s="128">
        <v>5</v>
      </c>
      <c r="B7" s="43" t="s">
        <v>63</v>
      </c>
      <c r="C7" s="167" t="s">
        <v>36</v>
      </c>
      <c r="D7" s="43"/>
      <c r="E7" s="43" t="s">
        <v>70</v>
      </c>
      <c r="F7" s="129" t="s">
        <v>51</v>
      </c>
      <c r="G7" s="391" t="s">
        <v>268</v>
      </c>
      <c r="H7" s="397" t="s">
        <v>303</v>
      </c>
      <c r="I7" s="401" t="s">
        <v>305</v>
      </c>
      <c r="J7" s="388" t="s">
        <v>304</v>
      </c>
      <c r="K7">
        <v>35</v>
      </c>
    </row>
    <row r="8" spans="1:11" ht="30" customHeight="1" x14ac:dyDescent="0.1">
      <c r="A8" s="124">
        <v>6</v>
      </c>
      <c r="B8" s="39" t="s">
        <v>23</v>
      </c>
      <c r="C8" s="165" t="s">
        <v>35</v>
      </c>
      <c r="D8" s="39" t="s">
        <v>167</v>
      </c>
      <c r="E8" s="39" t="s">
        <v>71</v>
      </c>
      <c r="F8" s="125" t="s">
        <v>123</v>
      </c>
      <c r="G8" s="403" t="s">
        <v>312</v>
      </c>
      <c r="H8" s="403" t="s">
        <v>316</v>
      </c>
      <c r="I8" s="290"/>
      <c r="J8" s="290"/>
      <c r="K8" s="290">
        <v>22</v>
      </c>
    </row>
    <row r="9" spans="1:11" ht="30" customHeight="1" x14ac:dyDescent="0.1">
      <c r="A9" s="126">
        <v>7</v>
      </c>
      <c r="B9" s="41" t="s">
        <v>65</v>
      </c>
      <c r="C9" s="166" t="s">
        <v>38</v>
      </c>
      <c r="D9" s="41"/>
      <c r="E9" s="41" t="s">
        <v>71</v>
      </c>
      <c r="F9" s="127" t="s">
        <v>55</v>
      </c>
      <c r="I9" s="289"/>
    </row>
    <row r="10" spans="1:11" ht="30" customHeight="1" x14ac:dyDescent="0.1">
      <c r="A10" s="126">
        <v>9</v>
      </c>
      <c r="B10" s="41" t="s">
        <v>25</v>
      </c>
      <c r="C10" s="166" t="s">
        <v>53</v>
      </c>
      <c r="D10" s="41"/>
      <c r="E10" s="41" t="s">
        <v>71</v>
      </c>
      <c r="F10" s="127" t="s">
        <v>54</v>
      </c>
    </row>
    <row r="11" spans="1:11" ht="30" customHeight="1" x14ac:dyDescent="0.1">
      <c r="A11" s="128">
        <v>10</v>
      </c>
      <c r="B11" s="43" t="s">
        <v>64</v>
      </c>
      <c r="C11" s="167" t="s">
        <v>42</v>
      </c>
      <c r="D11" s="43"/>
      <c r="E11" s="43" t="s">
        <v>71</v>
      </c>
      <c r="F11" s="129" t="s">
        <v>59</v>
      </c>
      <c r="G11" s="391" t="s">
        <v>268</v>
      </c>
      <c r="H11" s="397" t="s">
        <v>317</v>
      </c>
      <c r="I11" s="289" t="s">
        <v>299</v>
      </c>
      <c r="J11" s="395" t="s">
        <v>310</v>
      </c>
      <c r="K11">
        <v>22</v>
      </c>
    </row>
    <row r="12" spans="1:11" ht="30" customHeight="1" x14ac:dyDescent="0.1">
      <c r="A12" s="124">
        <v>11</v>
      </c>
      <c r="B12" s="39" t="s">
        <v>26</v>
      </c>
      <c r="C12" s="165" t="s">
        <v>44</v>
      </c>
      <c r="D12" s="39"/>
      <c r="E12" s="39" t="s">
        <v>72</v>
      </c>
      <c r="F12" s="130" t="s">
        <v>50</v>
      </c>
      <c r="I12" s="289"/>
    </row>
    <row r="13" spans="1:11" ht="30" customHeight="1" x14ac:dyDescent="0.1">
      <c r="A13" s="126">
        <v>12</v>
      </c>
      <c r="B13" s="41" t="s">
        <v>66</v>
      </c>
      <c r="C13" s="166" t="s">
        <v>41</v>
      </c>
      <c r="D13" s="41"/>
      <c r="E13" s="41" t="s">
        <v>72</v>
      </c>
      <c r="F13" s="131" t="s">
        <v>163</v>
      </c>
      <c r="G13" s="400" t="s">
        <v>291</v>
      </c>
      <c r="H13" s="397" t="s">
        <v>302</v>
      </c>
      <c r="I13" s="401" t="s">
        <v>309</v>
      </c>
      <c r="J13" s="85" t="s">
        <v>311</v>
      </c>
      <c r="K13">
        <v>20</v>
      </c>
    </row>
    <row r="14" spans="1:11" ht="30" customHeight="1" x14ac:dyDescent="0.1">
      <c r="A14" s="126">
        <v>13</v>
      </c>
      <c r="B14" s="41" t="s">
        <v>27</v>
      </c>
      <c r="C14" s="166" t="s">
        <v>40</v>
      </c>
      <c r="D14" s="41"/>
      <c r="E14" s="41" t="s">
        <v>72</v>
      </c>
      <c r="F14" s="127" t="s">
        <v>58</v>
      </c>
      <c r="I14" s="289"/>
    </row>
    <row r="15" spans="1:11" ht="30" customHeight="1" x14ac:dyDescent="0.1">
      <c r="A15" s="128">
        <v>14</v>
      </c>
      <c r="B15" s="43" t="s">
        <v>67</v>
      </c>
      <c r="C15" s="167" t="s">
        <v>69</v>
      </c>
      <c r="D15" s="43"/>
      <c r="E15" s="43" t="s">
        <v>72</v>
      </c>
      <c r="F15" s="129" t="s">
        <v>57</v>
      </c>
      <c r="I15" s="289"/>
    </row>
    <row r="16" spans="1:11" ht="30" customHeight="1" x14ac:dyDescent="0.1">
      <c r="A16" s="124">
        <v>15</v>
      </c>
      <c r="B16" s="39" t="s">
        <v>28</v>
      </c>
      <c r="C16" s="165" t="s">
        <v>34</v>
      </c>
      <c r="D16" s="123" t="s">
        <v>46</v>
      </c>
      <c r="E16" s="39" t="s">
        <v>73</v>
      </c>
      <c r="F16" s="130" t="s">
        <v>61</v>
      </c>
      <c r="I16" s="289"/>
    </row>
    <row r="17" spans="1:11" ht="30" customHeight="1" x14ac:dyDescent="0.1">
      <c r="A17" s="126">
        <v>16</v>
      </c>
      <c r="B17" s="41" t="s">
        <v>29</v>
      </c>
      <c r="C17" s="166" t="s">
        <v>43</v>
      </c>
      <c r="D17" s="41"/>
      <c r="E17" s="41" t="s">
        <v>73</v>
      </c>
      <c r="F17" s="127" t="s">
        <v>60</v>
      </c>
      <c r="I17" s="289"/>
    </row>
    <row r="18" spans="1:11" ht="30" customHeight="1" x14ac:dyDescent="0.1">
      <c r="A18" s="126">
        <v>17</v>
      </c>
      <c r="B18" s="41" t="s">
        <v>30</v>
      </c>
      <c r="C18" s="166" t="s">
        <v>37</v>
      </c>
      <c r="D18" s="41"/>
      <c r="E18" s="41" t="s">
        <v>73</v>
      </c>
      <c r="F18" s="127" t="s">
        <v>52</v>
      </c>
      <c r="G18" s="391" t="s">
        <v>268</v>
      </c>
      <c r="H18" s="402" t="s">
        <v>313</v>
      </c>
      <c r="I18" s="401" t="s">
        <v>314</v>
      </c>
      <c r="J18" s="395" t="s">
        <v>310</v>
      </c>
      <c r="K18">
        <v>15</v>
      </c>
    </row>
    <row r="19" spans="1:11" ht="30" customHeight="1" thickBot="1" x14ac:dyDescent="0.15">
      <c r="A19" s="132">
        <v>18</v>
      </c>
      <c r="B19" s="133" t="s">
        <v>68</v>
      </c>
      <c r="C19" s="168" t="s">
        <v>39</v>
      </c>
      <c r="D19" s="133"/>
      <c r="E19" s="133" t="s">
        <v>73</v>
      </c>
      <c r="F19" s="134" t="s">
        <v>56</v>
      </c>
      <c r="G19" s="290"/>
      <c r="H19" s="290"/>
      <c r="I19" s="290"/>
      <c r="J19" s="290"/>
      <c r="K19" s="290"/>
    </row>
  </sheetData>
  <mergeCells count="2">
    <mergeCell ref="A1:C1"/>
    <mergeCell ref="D1:F1"/>
  </mergeCells>
  <phoneticPr fontId="1"/>
  <pageMargins left="0.7" right="0.7" top="0.75" bottom="0.75" header="0.3" footer="0.3"/>
  <pageSetup paperSize="13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iOS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6</vt:i4>
      </vt:variant>
    </vt:vector>
  </HeadingPairs>
  <TitlesOfParts>
    <vt:vector size="13" baseType="lpstr">
      <vt:lpstr>1日目</vt:lpstr>
      <vt:lpstr>2日目</vt:lpstr>
      <vt:lpstr>3日目(1)</vt:lpstr>
      <vt:lpstr>3日目(2)</vt:lpstr>
      <vt:lpstr>予選L</vt:lpstr>
      <vt:lpstr>作業用</vt:lpstr>
      <vt:lpstr>メントレ日程</vt:lpstr>
      <vt:lpstr>1日目!Print_Area</vt:lpstr>
      <vt:lpstr>2日目!Print_Area</vt:lpstr>
      <vt:lpstr>3日目(1)!Print_Area</vt:lpstr>
      <vt:lpstr>3日目(2)!Print_Area</vt:lpstr>
      <vt:lpstr>作業用!Print_Area</vt:lpstr>
      <vt:lpstr>予選L!Print_Area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スタッフ01</dc:creator>
  <cp:lastModifiedBy>Satoshi Hiratsuka</cp:lastModifiedBy>
  <cp:lastPrinted>2021-03-23T05:42:06Z</cp:lastPrinted>
  <dcterms:created xsi:type="dcterms:W3CDTF">2018-01-16T06:13:41Z</dcterms:created>
  <dcterms:modified xsi:type="dcterms:W3CDTF">2021-03-28T01:22:20Z</dcterms:modified>
</cp:coreProperties>
</file>